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shovana\Documents\СОГЛАШЕНИЯ о СЭС УКМО\СОГЛАШЕНИЯ СЭС УКМО 2024 г\Отчет -Соглашения о СЭС за 1 полуг. 2024 г\Ответ в Минэк\"/>
    </mc:Choice>
  </mc:AlternateContent>
  <bookViews>
    <workbookView xWindow="120" yWindow="165" windowWidth="17115" windowHeight="94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K73" i="1" l="1"/>
  <c r="I73" i="1"/>
  <c r="L68" i="1"/>
  <c r="I68" i="1"/>
  <c r="L24" i="1"/>
  <c r="L38" i="1" s="1"/>
  <c r="I24" i="1"/>
  <c r="I38" i="1" s="1"/>
  <c r="I61" i="1"/>
  <c r="L53" i="1"/>
  <c r="I53" i="1"/>
  <c r="L61" i="1" l="1"/>
</calcChain>
</file>

<file path=xl/sharedStrings.xml><?xml version="1.0" encoding="utf-8"?>
<sst xmlns="http://schemas.openxmlformats.org/spreadsheetml/2006/main" count="271" uniqueCount="148">
  <si>
    <t>№</t>
  </si>
  <si>
    <t>Наименование предприятия</t>
  </si>
  <si>
    <t>Стадия разработки соглашения (указать 1,2,3,4)*</t>
  </si>
  <si>
    <t>Соглашение подписано 
(дата и номер)</t>
  </si>
  <si>
    <t>по уплате налогов</t>
  </si>
  <si>
    <t>по социальным мероприятиям</t>
  </si>
  <si>
    <t>финанси-рование природо-охранных мероприятий</t>
  </si>
  <si>
    <t>Примечание (описание мероприятия)</t>
  </si>
  <si>
    <t>Администрация Усть-Кутского муниципального образования (район)</t>
  </si>
  <si>
    <t>1</t>
  </si>
  <si>
    <t>К.В. Васильков</t>
  </si>
  <si>
    <t>Срок действия соглашения (дата оказания спонсорской помощи)</t>
  </si>
  <si>
    <t xml:space="preserve">материальная помощь ветеренским организациям Усть-Кутского муниципального образования </t>
  </si>
  <si>
    <t>АО "Гостиница "Лена"</t>
  </si>
  <si>
    <t>2</t>
  </si>
  <si>
    <t>3</t>
  </si>
  <si>
    <t>4</t>
  </si>
  <si>
    <t>финансирование расходов для развития социальной сферы</t>
  </si>
  <si>
    <t>5.</t>
  </si>
  <si>
    <t>без соглашения</t>
  </si>
  <si>
    <t>6.</t>
  </si>
  <si>
    <t>7.</t>
  </si>
  <si>
    <t>8.</t>
  </si>
  <si>
    <t>9.</t>
  </si>
  <si>
    <t xml:space="preserve">без соглашения </t>
  </si>
  <si>
    <t>10.</t>
  </si>
  <si>
    <t>11.</t>
  </si>
  <si>
    <t>Администрация Звезднинского муниципального образования (городское  поселение)</t>
  </si>
  <si>
    <t>1.</t>
  </si>
  <si>
    <t>Администрация Нийского муниципального  образования ( сельское поселение)</t>
  </si>
  <si>
    <t>Итого по Администрации Звезднинского МО:</t>
  </si>
  <si>
    <t>2.</t>
  </si>
  <si>
    <t>3.</t>
  </si>
  <si>
    <t>ИП Гаврилова И.А.</t>
  </si>
  <si>
    <t>Администрация Подымахинского муниципального образования (сельское поселение)</t>
  </si>
  <si>
    <t>без финансирования</t>
  </si>
  <si>
    <t>4.</t>
  </si>
  <si>
    <t>ИП Михайлова Т.В.</t>
  </si>
  <si>
    <t>Администрация  Верхнемарковского муниципального  образованипя ( сельское поселение)</t>
  </si>
  <si>
    <t>ООО "Бэйкол-Игирма"</t>
  </si>
  <si>
    <t xml:space="preserve">без финансирования </t>
  </si>
  <si>
    <t>Итого по ООО ИНК</t>
  </si>
  <si>
    <t>Достигнутые договоренности в соглашении    на 2024 г. (млн.руб)</t>
  </si>
  <si>
    <t>Исполнение за  1 полугодие 2024 г. (млн.руб.)</t>
  </si>
  <si>
    <t xml:space="preserve">Информация о ходе работ по заключению соглашений о социально-экономическом сотрудничестве между Администрацией Усть-Кутского муниципального образования и хозяйствующими субъектами  за 1 полугодие 2024 года                                                                                                                                                                </t>
  </si>
  <si>
    <t>дополнительное   соглашение к соглашению о социально-экономическом сотрудничестве между Правительством Иркутской области и обществом с ограниченной ответственностью "Иркутская нефтяная компания"</t>
  </si>
  <si>
    <t>оказание материальной помощи гражданам Усть-Кутского муниципального образования в целях возмещения ущерба в результате пожара</t>
  </si>
  <si>
    <t>ремонт жилого помещения, предоставленного для проживания пострадавшему после пожара</t>
  </si>
  <si>
    <t>трудовой отряд главы города Усть-Кута в рамках экологического проекта «Мы за чистый город»</t>
  </si>
  <si>
    <t>благоустройство сквера боевой и трудовой славы</t>
  </si>
  <si>
    <t>проект в сфере физической культуры и спорта «Спортивный мир один на всех!»</t>
  </si>
  <si>
    <t>разработка мастер-плана Усть-Кутского муниципального образования</t>
  </si>
  <si>
    <t>помощь ОГКУ СО «Центр помощи детям, оставшимся без попечения родителей, Усть-Кутского района» в ремонте служебного автобуса Луидор 2250N1</t>
  </si>
  <si>
    <t>оказание помощи ГКУ ИО «Усть-Кутское лесничество» в приобретении 4 компьютеров</t>
  </si>
  <si>
    <t>реализация проекта «Школа безопасности» на территории Усть-Кутского муниципального образования</t>
  </si>
  <si>
    <t>оказание помощи Усть-Кутскому городскому отделению Иркутской областной общественной организации охотников и рыболовов</t>
  </si>
  <si>
    <t>до 31.12.2024 г.</t>
  </si>
  <si>
    <t>ремонт помещений филиала № 2 МКУК «ГКБЦ» УКМО</t>
  </si>
  <si>
    <t xml:space="preserve">ООО "Иркутская нефтяная компания" </t>
  </si>
  <si>
    <t>проект "Игровой семейный дворик"СемИгорье" филиалом № 1 МКУК "ГКБЦ" (ГП)</t>
  </si>
  <si>
    <t>проект  "Ровесникам Усть-Кута и БАМа" (Совет ветеранов)</t>
  </si>
  <si>
    <t>проект ООО "РелаксКомпаниУК"по созданию Арт-стрит объекта на торцевой стене многоквартирного дома по адресу: г. Усть-Кут, ул. Кирова, 31</t>
  </si>
  <si>
    <t>ВСЖД - филиал ОАО "РЖД"</t>
  </si>
  <si>
    <t>соглашение № 3 от 16 апреля 2024 г.</t>
  </si>
  <si>
    <t>до 31.12. 2024 г.</t>
  </si>
  <si>
    <t>договор пожертвования № 57036211 от 6 мая  2024 г.</t>
  </si>
  <si>
    <t>организация и проведение торжественных мероприятий, посвященных строителям БАМ</t>
  </si>
  <si>
    <t>ИП Кудреватых О.А.</t>
  </si>
  <si>
    <t>соглашение № 11 от 14.12.2023 г.</t>
  </si>
  <si>
    <t>содействие в трудоустройстве граждан УКМО</t>
  </si>
  <si>
    <t>областной турнир по волейболу среди мужских и женских команд "Кубок Осетрово"</t>
  </si>
  <si>
    <t>ИП Жемерикин Р.В.</t>
  </si>
  <si>
    <t>соглашение № 12 от 14.12.2023 г.</t>
  </si>
  <si>
    <t>ООО "АРСУЛ" (генеральный директор Колбут О.И.)</t>
  </si>
  <si>
    <t>соглашение № 13 от 14.12.2024 г.</t>
  </si>
  <si>
    <t>соглашение № 14 от 19.12.2024 г.</t>
  </si>
  <si>
    <t>ООО ТД "Технолидер" (директор Попова А.А.)</t>
  </si>
  <si>
    <t>ООО "Гидротехнологии Сибири"</t>
  </si>
  <si>
    <t>соглашение № 15 от 28.12.2024 г.</t>
  </si>
  <si>
    <t>ООО "МонтажЭлектроСтрой" (директор Копысов В.В.)</t>
  </si>
  <si>
    <t>соглашение № 2 от 25.03.2024 г.</t>
  </si>
  <si>
    <t xml:space="preserve">содействие в трудоустройстве граждан УКМО </t>
  </si>
  <si>
    <t>ИП Хороших О.В.</t>
  </si>
  <si>
    <t>соглашение № 5 от 21.06.2024 г.</t>
  </si>
  <si>
    <t>оплата услуг водолаза для поиска утонувших людей</t>
  </si>
  <si>
    <t>инженерные изыскания в целях строительства 2 детских садов и 1 школу в микрорайоне РЭБ г. Усть-Кута</t>
  </si>
  <si>
    <t xml:space="preserve">договор № 1379/17-09/24 от 01 марта  2024 г.  </t>
  </si>
  <si>
    <t>ООО "Иркутский  завод полимеров" (директор Ваулина Е.А.)</t>
  </si>
  <si>
    <t>Администрация Янтальского муниципального образования (городское  поселение)</t>
  </si>
  <si>
    <t>январь -март 2024 г.</t>
  </si>
  <si>
    <t>май 2024 г.</t>
  </si>
  <si>
    <t>июнь 2024 г.</t>
  </si>
  <si>
    <t>ООО "Транснефть-Восток" (директор Труш А.В.)</t>
  </si>
  <si>
    <t>ООО "Транснефть-Восток"  (директор Труш А.В.)</t>
  </si>
  <si>
    <t>ООО "Атлант" (директор Гиденко Д.Н.)</t>
  </si>
  <si>
    <t>Итого по Администрации УКМО (район)</t>
  </si>
  <si>
    <t>Итого по Администрации Янтальского МО:</t>
  </si>
  <si>
    <t>0</t>
  </si>
  <si>
    <t xml:space="preserve">очистка грейдером дороги общег пользования </t>
  </si>
  <si>
    <t>приобретение венка-гирлянды для возложения к памятнику "И помнит мир спасенный"</t>
  </si>
  <si>
    <t>материальная помощь для приобретения продуктовых наборов  для детей войны</t>
  </si>
  <si>
    <t>обновление минерализованной полосы</t>
  </si>
  <si>
    <t xml:space="preserve">обновление минерализованной полосы </t>
  </si>
  <si>
    <t>соглашение № 1 от 26.02.2024 г.</t>
  </si>
  <si>
    <t>соглашение № 2 от 26.02.2024 г.</t>
  </si>
  <si>
    <t>ИП Матросов Е.А.</t>
  </si>
  <si>
    <t>ИП Усачева А.П.</t>
  </si>
  <si>
    <t>ИП Медведев С.А.</t>
  </si>
  <si>
    <t>ООО ИРЛесСтрой" (ген. директор Михайлов Е.В.)</t>
  </si>
  <si>
    <t>0,01</t>
  </si>
  <si>
    <t>содействие в проведении  праздника  "День победы"</t>
  </si>
  <si>
    <t>содействие в проведении  праздника  "День победы", выделение спецтехники для вывоза мусора</t>
  </si>
  <si>
    <t>ООО "Медтехсервис"</t>
  </si>
  <si>
    <t>передача движимого имущества (тест-полоски для определения уровня глюкозы в крови Gmate Life №50, система контроля уровня глюкозы в крови Gmate Life) ОГБУЗ "УК РБ"</t>
  </si>
  <si>
    <t xml:space="preserve">соглашение № 1 от 01.01.2024 г. </t>
  </si>
  <si>
    <t>ООО " ЛЕНАВУДСЕРВИС" (ген. директор Шадрин П.Г.)</t>
  </si>
  <si>
    <t>Усть-Кутское лесничество (директор Басов Н.Д.)</t>
  </si>
  <si>
    <t>ООО "Ирида" (ген. директор Шмедюк М.А.)</t>
  </si>
  <si>
    <t>ИП Жилочкина Р.А.</t>
  </si>
  <si>
    <t>ИП Мичман Е.Б.</t>
  </si>
  <si>
    <t>ИП Кузнецова Н.А.</t>
  </si>
  <si>
    <t xml:space="preserve">материальная помощь на организацию  мероприятий </t>
  </si>
  <si>
    <t>Итого по Администрации Нийского МО:</t>
  </si>
  <si>
    <t>12.</t>
  </si>
  <si>
    <t>13.</t>
  </si>
  <si>
    <t>ИП Губанова Е.А.</t>
  </si>
  <si>
    <t xml:space="preserve">сертификаты </t>
  </si>
  <si>
    <t>договор безвозмездной благотворительной помощи от 24.05.2024 № ЕС/2688/77-03/24</t>
  </si>
  <si>
    <t>договор безвозмездной благотворительной помощи от 23.05.2024 № ЕС/2654/77-03/24</t>
  </si>
  <si>
    <t xml:space="preserve">благоустройство территории детского  сада </t>
  </si>
  <si>
    <t>договор пожертвования № 5732438 от 6 июня  2024 г.</t>
  </si>
  <si>
    <t>ремонт классов, приобретение мебели (инвентаря, оборудования) в Лицее</t>
  </si>
  <si>
    <t>ООО "Аурум Плюс"  (директор Пяо Мэйшань)</t>
  </si>
  <si>
    <t>до 30.06.2024 г.</t>
  </si>
  <si>
    <t>Итого по Администрации Подымахинского МО</t>
  </si>
  <si>
    <t>празднование 9 Мая (приобретение продуктовых наборов детям войны)</t>
  </si>
  <si>
    <t>ООРС "Топка"  (директор Логинов В.В.)</t>
  </si>
  <si>
    <t>ООО "Тепловодоресурс" (директор Гантимуров М.О.)</t>
  </si>
  <si>
    <t>ООО ПКФ "Дилижанс"  (директор    Антипин А. Д.)</t>
  </si>
  <si>
    <t>ООО "Партнер" (директор    Маврин Ю.К.)</t>
  </si>
  <si>
    <t>соглашение  б/н от 16.05.2024 г.</t>
  </si>
  <si>
    <t>предоставление населению пиломатериала (дровяного леса, горбыля, опилок), выделение спецтехники</t>
  </si>
  <si>
    <t xml:space="preserve">Достигнутые договоренности на 2024 год, млн. руб.
</t>
  </si>
  <si>
    <t xml:space="preserve">Исполнено  за  1 полугодие 2024 года, млн. руб.
</t>
  </si>
  <si>
    <t>Кол-во действующих соглашений (спонсоров) за 1 полугодие 2024 г.</t>
  </si>
  <si>
    <t>95</t>
  </si>
  <si>
    <t>Примечание: перечень г. Усть-Кута прилагается дополнительно, реализованных мероприятий по которому за 1 полугодие 2024 года  не было.</t>
  </si>
  <si>
    <t>Председатель комитета по экономике и социально-трудовым отношениям Администрации УКМО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</si>
</sst>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49" fontId="4" fillId="2" borderId="0" xfId="1" applyNumberFormat="1" applyFont="1" applyFill="1" applyAlignment="1">
      <alignment horizontal="left" vertical="top" wrapText="1"/>
    </xf>
    <xf numFmtId="49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2" fontId="4" fillId="2" borderId="1" xfId="1" applyNumberFormat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49" fontId="4" fillId="2" borderId="15" xfId="1" applyNumberFormat="1" applyFont="1" applyFill="1" applyBorder="1" applyAlignment="1">
      <alignment vertical="top" wrapText="1"/>
    </xf>
    <xf numFmtId="49" fontId="4" fillId="2" borderId="16" xfId="1" applyNumberFormat="1" applyFont="1" applyFill="1" applyBorder="1" applyAlignment="1">
      <alignment vertical="top" wrapText="1"/>
    </xf>
    <xf numFmtId="49" fontId="5" fillId="2" borderId="11" xfId="1" applyNumberFormat="1" applyFont="1" applyFill="1" applyBorder="1" applyAlignment="1">
      <alignment vertical="top" wrapText="1"/>
    </xf>
    <xf numFmtId="49" fontId="5" fillId="2" borderId="12" xfId="1" applyNumberFormat="1" applyFont="1" applyFill="1" applyBorder="1" applyAlignment="1">
      <alignment vertical="top" wrapText="1"/>
    </xf>
    <xf numFmtId="49" fontId="5" fillId="2" borderId="0" xfId="1" applyNumberFormat="1" applyFont="1" applyFill="1" applyBorder="1" applyAlignment="1">
      <alignment vertical="top" wrapText="1"/>
    </xf>
    <xf numFmtId="49" fontId="5" fillId="2" borderId="8" xfId="1" applyNumberFormat="1" applyFont="1" applyFill="1" applyBorder="1" applyAlignment="1">
      <alignment vertical="top" wrapText="1"/>
    </xf>
    <xf numFmtId="49" fontId="5" fillId="2" borderId="14" xfId="1" applyNumberFormat="1" applyFont="1" applyFill="1" applyBorder="1" applyAlignment="1">
      <alignment vertical="top" wrapText="1"/>
    </xf>
    <xf numFmtId="49" fontId="5" fillId="2" borderId="1" xfId="1" applyNumberFormat="1" applyFont="1" applyFill="1" applyBorder="1" applyAlignment="1">
      <alignment vertical="top" wrapText="1"/>
    </xf>
    <xf numFmtId="49" fontId="5" fillId="2" borderId="3" xfId="1" applyNumberFormat="1" applyFont="1" applyFill="1" applyBorder="1" applyAlignment="1">
      <alignment vertical="top" wrapText="1"/>
    </xf>
    <xf numFmtId="49" fontId="5" fillId="2" borderId="6" xfId="1" applyNumberFormat="1" applyFont="1" applyFill="1" applyBorder="1" applyAlignment="1">
      <alignment vertical="top" wrapText="1"/>
    </xf>
    <xf numFmtId="49" fontId="5" fillId="2" borderId="7" xfId="1" applyNumberFormat="1" applyFont="1" applyFill="1" applyBorder="1" applyAlignment="1">
      <alignment vertical="top" wrapText="1"/>
    </xf>
    <xf numFmtId="49" fontId="4" fillId="2" borderId="17" xfId="1" applyNumberFormat="1" applyFont="1" applyFill="1" applyBorder="1" applyAlignment="1">
      <alignment vertical="top" wrapText="1"/>
    </xf>
    <xf numFmtId="49" fontId="4" fillId="2" borderId="18" xfId="1" applyNumberFormat="1" applyFont="1" applyFill="1" applyBorder="1" applyAlignment="1">
      <alignment vertical="top" wrapText="1"/>
    </xf>
    <xf numFmtId="49" fontId="4" fillId="2" borderId="13" xfId="1" applyNumberFormat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2" fontId="4" fillId="2" borderId="3" xfId="1" applyNumberFormat="1" applyFont="1" applyFill="1" applyBorder="1" applyAlignment="1">
      <alignment vertical="top" wrapText="1"/>
    </xf>
    <xf numFmtId="2" fontId="4" fillId="2" borderId="6" xfId="1" applyNumberFormat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5" fillId="2" borderId="17" xfId="1" applyFont="1" applyFill="1" applyBorder="1" applyAlignment="1">
      <alignment vertical="top" wrapText="1"/>
    </xf>
    <xf numFmtId="2" fontId="4" fillId="2" borderId="17" xfId="1" applyNumberFormat="1" applyFont="1" applyFill="1" applyBorder="1" applyAlignment="1">
      <alignment vertical="top" wrapText="1"/>
    </xf>
    <xf numFmtId="164" fontId="5" fillId="2" borderId="1" xfId="1" applyNumberFormat="1" applyFont="1" applyFill="1" applyBorder="1" applyAlignment="1">
      <alignment vertical="top" wrapText="1"/>
    </xf>
    <xf numFmtId="1" fontId="5" fillId="2" borderId="1" xfId="1" applyNumberFormat="1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0" xfId="1" applyNumberFormat="1" applyFont="1" applyFill="1" applyBorder="1" applyAlignment="1">
      <alignment vertical="top" wrapText="1"/>
    </xf>
    <xf numFmtId="49" fontId="4" fillId="2" borderId="19" xfId="1" applyNumberFormat="1" applyFont="1" applyFill="1" applyBorder="1" applyAlignment="1">
      <alignment vertical="top" wrapText="1"/>
    </xf>
    <xf numFmtId="2" fontId="4" fillId="2" borderId="16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2" xfId="1" applyNumberFormat="1" applyFont="1" applyFill="1" applyBorder="1" applyAlignment="1">
      <alignment vertical="top" wrapText="1"/>
    </xf>
    <xf numFmtId="49" fontId="5" fillId="2" borderId="15" xfId="1" applyNumberFormat="1" applyFont="1" applyFill="1" applyBorder="1" applyAlignment="1">
      <alignment vertical="top" wrapText="1"/>
    </xf>
    <xf numFmtId="49" fontId="5" fillId="2" borderId="10" xfId="1" applyNumberFormat="1" applyFont="1" applyFill="1" applyBorder="1" applyAlignment="1">
      <alignment vertical="top" wrapText="1"/>
    </xf>
    <xf numFmtId="2" fontId="5" fillId="2" borderId="1" xfId="1" applyNumberFormat="1" applyFont="1" applyFill="1" applyBorder="1" applyAlignment="1">
      <alignment vertical="top" wrapText="1"/>
    </xf>
    <xf numFmtId="49" fontId="5" fillId="2" borderId="13" xfId="1" applyNumberFormat="1" applyFont="1" applyFill="1" applyBorder="1" applyAlignment="1">
      <alignment vertical="top" wrapText="1"/>
    </xf>
    <xf numFmtId="49" fontId="5" fillId="2" borderId="17" xfId="1" applyNumberFormat="1" applyFont="1" applyFill="1" applyBorder="1" applyAlignment="1">
      <alignment vertical="top" wrapText="1"/>
    </xf>
    <xf numFmtId="49" fontId="4" fillId="2" borderId="3" xfId="1" applyNumberFormat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4" fontId="4" fillId="2" borderId="1" xfId="1" applyNumberFormat="1" applyFont="1" applyFill="1" applyBorder="1" applyAlignment="1">
      <alignment vertical="top" wrapText="1"/>
    </xf>
    <xf numFmtId="165" fontId="4" fillId="2" borderId="1" xfId="1" applyNumberFormat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4" fillId="2" borderId="17" xfId="1" applyFont="1" applyFill="1" applyBorder="1" applyAlignment="1">
      <alignment vertical="top" wrapText="1"/>
    </xf>
    <xf numFmtId="1" fontId="4" fillId="2" borderId="3" xfId="1" applyNumberFormat="1" applyFont="1" applyFill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49" fontId="5" fillId="2" borderId="23" xfId="1" applyNumberFormat="1" applyFont="1" applyFill="1" applyBorder="1" applyAlignment="1">
      <alignment vertical="top" wrapText="1"/>
    </xf>
    <xf numFmtId="0" fontId="5" fillId="2" borderId="0" xfId="1" applyNumberFormat="1" applyFont="1" applyFill="1" applyBorder="1" applyAlignment="1">
      <alignment vertical="top" wrapText="1"/>
    </xf>
    <xf numFmtId="0" fontId="5" fillId="2" borderId="9" xfId="1" applyNumberFormat="1" applyFont="1" applyFill="1" applyBorder="1" applyAlignment="1">
      <alignment vertical="top" wrapText="1"/>
    </xf>
    <xf numFmtId="0" fontId="4" fillId="2" borderId="0" xfId="1" applyFont="1" applyFill="1" applyBorder="1" applyAlignment="1">
      <alignment vertical="top"/>
    </xf>
    <xf numFmtId="0" fontId="4" fillId="2" borderId="0" xfId="1" applyFont="1" applyFill="1" applyBorder="1" applyAlignment="1">
      <alignment vertical="top" wrapText="1"/>
    </xf>
    <xf numFmtId="164" fontId="5" fillId="2" borderId="4" xfId="1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2" fontId="7" fillId="0" borderId="0" xfId="0" applyNumberFormat="1" applyFont="1" applyAlignment="1">
      <alignment vertical="top" wrapText="1"/>
    </xf>
    <xf numFmtId="49" fontId="5" fillId="2" borderId="3" xfId="1" applyNumberFormat="1" applyFont="1" applyFill="1" applyBorder="1" applyAlignment="1">
      <alignment vertical="top" wrapText="1"/>
    </xf>
    <xf numFmtId="49" fontId="5" fillId="2" borderId="6" xfId="1" applyNumberFormat="1" applyFont="1" applyFill="1" applyBorder="1" applyAlignment="1">
      <alignment vertical="top" wrapText="1"/>
    </xf>
    <xf numFmtId="49" fontId="5" fillId="2" borderId="7" xfId="1" applyNumberFormat="1" applyFont="1" applyFill="1" applyBorder="1" applyAlignment="1">
      <alignment vertical="top" wrapText="1"/>
    </xf>
    <xf numFmtId="49" fontId="4" fillId="2" borderId="16" xfId="1" applyNumberFormat="1" applyFont="1" applyFill="1" applyBorder="1" applyAlignment="1">
      <alignment vertical="top" wrapText="1"/>
    </xf>
    <xf numFmtId="49" fontId="4" fillId="2" borderId="17" xfId="1" applyNumberFormat="1" applyFont="1" applyFill="1" applyBorder="1" applyAlignment="1">
      <alignment vertical="top" wrapText="1"/>
    </xf>
    <xf numFmtId="49" fontId="4" fillId="2" borderId="18" xfId="1" applyNumberFormat="1" applyFont="1" applyFill="1" applyBorder="1" applyAlignment="1">
      <alignment vertical="top" wrapText="1"/>
    </xf>
    <xf numFmtId="49" fontId="4" fillId="2" borderId="13" xfId="1" applyNumberFormat="1" applyFont="1" applyFill="1" applyBorder="1" applyAlignment="1">
      <alignment vertical="top" wrapText="1"/>
    </xf>
    <xf numFmtId="49" fontId="4" fillId="2" borderId="15" xfId="1" applyNumberFormat="1" applyFont="1" applyFill="1" applyBorder="1" applyAlignment="1">
      <alignment vertical="top" wrapText="1"/>
    </xf>
    <xf numFmtId="49" fontId="5" fillId="2" borderId="10" xfId="1" applyNumberFormat="1" applyFont="1" applyFill="1" applyBorder="1" applyAlignment="1">
      <alignment vertical="top" wrapText="1"/>
    </xf>
    <xf numFmtId="49" fontId="5" fillId="2" borderId="13" xfId="1" applyNumberFormat="1" applyFont="1" applyFill="1" applyBorder="1" applyAlignment="1">
      <alignment vertical="top" wrapText="1"/>
    </xf>
    <xf numFmtId="49" fontId="5" fillId="2" borderId="15" xfId="1" applyNumberFormat="1" applyFont="1" applyFill="1" applyBorder="1" applyAlignment="1">
      <alignment vertical="top" wrapText="1"/>
    </xf>
    <xf numFmtId="49" fontId="5" fillId="2" borderId="17" xfId="1" applyNumberFormat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17" fontId="2" fillId="0" borderId="3" xfId="1" applyNumberFormat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5" fillId="0" borderId="3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top" wrapText="1"/>
    </xf>
    <xf numFmtId="0" fontId="4" fillId="0" borderId="6" xfId="1" applyFont="1" applyFill="1" applyBorder="1" applyAlignment="1">
      <alignment vertical="top" wrapText="1"/>
    </xf>
    <xf numFmtId="0" fontId="4" fillId="0" borderId="7" xfId="1" applyFont="1" applyFill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0" fontId="5" fillId="2" borderId="2" xfId="1" applyFont="1" applyFill="1" applyBorder="1" applyAlignment="1">
      <alignment vertical="top" wrapText="1"/>
    </xf>
    <xf numFmtId="0" fontId="5" fillId="2" borderId="21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11" xfId="1" applyFont="1" applyFill="1" applyBorder="1" applyAlignment="1">
      <alignment vertical="top" wrapText="1"/>
    </xf>
    <xf numFmtId="0" fontId="4" fillId="0" borderId="12" xfId="1" applyFont="1" applyFill="1" applyBorder="1" applyAlignment="1">
      <alignment vertical="top" wrapText="1"/>
    </xf>
    <xf numFmtId="0" fontId="4" fillId="0" borderId="13" xfId="1" applyFont="1" applyFill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4" fillId="0" borderId="14" xfId="1" applyFont="1" applyFill="1" applyBorder="1" applyAlignment="1">
      <alignment vertical="top" wrapText="1"/>
    </xf>
    <xf numFmtId="0" fontId="5" fillId="2" borderId="9" xfId="1" applyNumberFormat="1" applyFont="1" applyFill="1" applyBorder="1" applyAlignment="1">
      <alignment vertical="top" wrapText="1"/>
    </xf>
    <xf numFmtId="0" fontId="5" fillId="2" borderId="20" xfId="1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2" fontId="4" fillId="2" borderId="15" xfId="1" applyNumberFormat="1" applyFont="1" applyFill="1" applyBorder="1" applyAlignment="1">
      <alignment vertical="top" wrapText="1"/>
    </xf>
    <xf numFmtId="2" fontId="4" fillId="2" borderId="16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2" fontId="4" fillId="2" borderId="17" xfId="1" applyNumberFormat="1" applyFont="1" applyFill="1" applyBorder="1" applyAlignment="1">
      <alignment vertical="top" wrapText="1"/>
    </xf>
    <xf numFmtId="49" fontId="5" fillId="2" borderId="4" xfId="1" applyNumberFormat="1" applyFont="1" applyFill="1" applyBorder="1" applyAlignment="1">
      <alignment vertical="top" wrapText="1"/>
    </xf>
    <xf numFmtId="0" fontId="5" fillId="2" borderId="2" xfId="1" applyNumberFormat="1" applyFont="1" applyFill="1" applyBorder="1" applyAlignment="1">
      <alignment vertical="top" wrapText="1"/>
    </xf>
    <xf numFmtId="0" fontId="5" fillId="2" borderId="5" xfId="1" applyNumberFormat="1" applyFont="1" applyFill="1" applyBorder="1" applyAlignment="1">
      <alignment vertical="top" wrapText="1"/>
    </xf>
    <xf numFmtId="164" fontId="5" fillId="2" borderId="22" xfId="1" applyNumberFormat="1" applyFont="1" applyFill="1" applyBorder="1" applyAlignment="1">
      <alignment vertical="top" wrapText="1"/>
    </xf>
    <xf numFmtId="0" fontId="5" fillId="2" borderId="22" xfId="1" applyNumberFormat="1" applyFont="1" applyFill="1" applyBorder="1" applyAlignment="1">
      <alignment vertical="top" wrapText="1"/>
    </xf>
    <xf numFmtId="0" fontId="5" fillId="2" borderId="21" xfId="1" applyNumberFormat="1" applyFont="1" applyFill="1" applyBorder="1" applyAlignment="1">
      <alignment vertical="top" wrapText="1"/>
    </xf>
    <xf numFmtId="0" fontId="5" fillId="2" borderId="3" xfId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7" xfId="1" applyFont="1" applyFill="1" applyBorder="1" applyAlignment="1">
      <alignment vertical="top" wrapText="1"/>
    </xf>
    <xf numFmtId="164" fontId="5" fillId="2" borderId="4" xfId="1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9"/>
  <sheetViews>
    <sheetView tabSelected="1" zoomScale="91" zoomScaleNormal="91" workbookViewId="0">
      <selection activeCell="N26" sqref="N26"/>
    </sheetView>
  </sheetViews>
  <sheetFormatPr defaultRowHeight="15" x14ac:dyDescent="0.25"/>
  <cols>
    <col min="1" max="1" width="4.28515625" customWidth="1"/>
    <col min="2" max="2" width="33.42578125" customWidth="1"/>
    <col min="3" max="3" width="9" customWidth="1"/>
    <col min="4" max="4" width="0.140625" hidden="1" customWidth="1"/>
    <col min="5" max="5" width="0.42578125" hidden="1" customWidth="1"/>
    <col min="6" max="6" width="27.5703125" customWidth="1"/>
    <col min="7" max="7" width="15.42578125" customWidth="1"/>
    <col min="8" max="8" width="10.7109375" customWidth="1"/>
    <col min="9" max="9" width="13.85546875" customWidth="1"/>
    <col min="10" max="10" width="11.7109375" customWidth="1"/>
    <col min="11" max="11" width="6.5703125" customWidth="1"/>
    <col min="12" max="12" width="14.5703125" customWidth="1"/>
    <col min="13" max="13" width="11" customWidth="1"/>
    <col min="14" max="14" width="95.42578125" customWidth="1"/>
  </cols>
  <sheetData>
    <row r="1" spans="1:42" ht="32.25" customHeight="1" x14ac:dyDescent="0.25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1.5" customHeight="1" x14ac:dyDescent="0.25">
      <c r="A2" s="95" t="s">
        <v>0</v>
      </c>
      <c r="B2" s="94" t="s">
        <v>1</v>
      </c>
      <c r="C2" s="96" t="s">
        <v>2</v>
      </c>
      <c r="D2" s="97"/>
      <c r="E2" s="98"/>
      <c r="F2" s="94" t="s">
        <v>3</v>
      </c>
      <c r="G2" s="94" t="s">
        <v>11</v>
      </c>
      <c r="H2" s="94" t="s">
        <v>42</v>
      </c>
      <c r="I2" s="94"/>
      <c r="J2" s="94"/>
      <c r="K2" s="88" t="s">
        <v>43</v>
      </c>
      <c r="L2" s="89"/>
      <c r="M2" s="90"/>
      <c r="N2" s="94" t="s">
        <v>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72" customHeight="1" x14ac:dyDescent="0.25">
      <c r="A3" s="95"/>
      <c r="B3" s="94"/>
      <c r="C3" s="99"/>
      <c r="D3" s="100"/>
      <c r="E3" s="101"/>
      <c r="F3" s="94"/>
      <c r="G3" s="94"/>
      <c r="H3" s="25" t="s">
        <v>4</v>
      </c>
      <c r="I3" s="25" t="s">
        <v>5</v>
      </c>
      <c r="J3" s="25" t="s">
        <v>6</v>
      </c>
      <c r="K3" s="25" t="s">
        <v>4</v>
      </c>
      <c r="L3" s="25" t="s">
        <v>5</v>
      </c>
      <c r="M3" s="25" t="s">
        <v>6</v>
      </c>
      <c r="N3" s="9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5" customHeight="1" x14ac:dyDescent="0.25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2" customFormat="1" ht="15" customHeight="1" x14ac:dyDescent="0.25">
      <c r="A5" s="83" t="s">
        <v>8</v>
      </c>
      <c r="B5" s="104"/>
      <c r="C5" s="84"/>
      <c r="D5" s="84"/>
      <c r="E5" s="84"/>
      <c r="F5" s="104"/>
      <c r="G5" s="84"/>
      <c r="H5" s="84"/>
      <c r="I5" s="84"/>
      <c r="J5" s="84"/>
      <c r="K5" s="84"/>
      <c r="L5" s="84"/>
      <c r="M5" s="84"/>
      <c r="N5" s="8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s="2" customFormat="1" ht="28.5" customHeight="1" x14ac:dyDescent="0.25">
      <c r="A6" s="73" t="s">
        <v>28</v>
      </c>
      <c r="B6" s="73" t="s">
        <v>58</v>
      </c>
      <c r="C6" s="104"/>
      <c r="D6" s="104"/>
      <c r="E6" s="104"/>
      <c r="F6" s="105" t="s">
        <v>45</v>
      </c>
      <c r="G6" s="73" t="s">
        <v>56</v>
      </c>
      <c r="H6" s="36"/>
      <c r="I6" s="8">
        <v>6</v>
      </c>
      <c r="J6" s="8"/>
      <c r="K6" s="8"/>
      <c r="L6" s="8">
        <v>6</v>
      </c>
      <c r="M6" s="18"/>
      <c r="N6" s="6" t="s">
        <v>46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1.75" customHeight="1" x14ac:dyDescent="0.25">
      <c r="A7" s="69"/>
      <c r="B7" s="69"/>
      <c r="C7" s="107"/>
      <c r="D7" s="107"/>
      <c r="E7" s="107"/>
      <c r="F7" s="106"/>
      <c r="G7" s="69"/>
      <c r="H7" s="37"/>
      <c r="I7" s="8">
        <v>1.25</v>
      </c>
      <c r="J7" s="8"/>
      <c r="K7" s="8"/>
      <c r="L7" s="8">
        <v>1.25</v>
      </c>
      <c r="M7" s="6"/>
      <c r="N7" s="6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2" customFormat="1" ht="19.5" customHeight="1" x14ac:dyDescent="0.25">
      <c r="A8" s="69"/>
      <c r="B8" s="69"/>
      <c r="C8" s="107"/>
      <c r="D8" s="107"/>
      <c r="E8" s="107"/>
      <c r="F8" s="106"/>
      <c r="G8" s="69"/>
      <c r="H8" s="37"/>
      <c r="I8" s="8">
        <v>0.65500000000000003</v>
      </c>
      <c r="J8" s="8"/>
      <c r="K8" s="8"/>
      <c r="L8" s="8">
        <v>0.65500000000000003</v>
      </c>
      <c r="M8" s="6"/>
      <c r="N8" s="6" t="s">
        <v>47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2" customFormat="1" ht="27.75" customHeight="1" x14ac:dyDescent="0.25">
      <c r="A9" s="69"/>
      <c r="B9" s="69"/>
      <c r="C9" s="107"/>
      <c r="D9" s="107"/>
      <c r="E9" s="107"/>
      <c r="F9" s="106"/>
      <c r="G9" s="69"/>
      <c r="H9" s="37"/>
      <c r="I9" s="8">
        <v>0.255</v>
      </c>
      <c r="J9" s="8"/>
      <c r="K9" s="8"/>
      <c r="L9" s="8">
        <v>0.255</v>
      </c>
      <c r="M9" s="6"/>
      <c r="N9" s="6" t="s">
        <v>55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2" customFormat="1" ht="24" customHeight="1" x14ac:dyDescent="0.25">
      <c r="A10" s="69"/>
      <c r="B10" s="69"/>
      <c r="C10" s="107"/>
      <c r="D10" s="107"/>
      <c r="E10" s="107"/>
      <c r="F10" s="106"/>
      <c r="G10" s="69"/>
      <c r="H10" s="37"/>
      <c r="I10" s="8">
        <v>0.2</v>
      </c>
      <c r="J10" s="8"/>
      <c r="K10" s="8"/>
      <c r="L10" s="8">
        <v>0.2</v>
      </c>
      <c r="M10" s="6"/>
      <c r="N10" s="6" t="s">
        <v>48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2" customFormat="1" ht="22.5" customHeight="1" x14ac:dyDescent="0.25">
      <c r="A11" s="69"/>
      <c r="B11" s="12"/>
      <c r="C11" s="23"/>
      <c r="D11" s="38"/>
      <c r="E11" s="39"/>
      <c r="F11" s="40"/>
      <c r="G11" s="12"/>
      <c r="H11" s="6"/>
      <c r="I11" s="8">
        <v>10</v>
      </c>
      <c r="J11" s="8"/>
      <c r="K11" s="8"/>
      <c r="L11" s="8">
        <v>10.199999999999999</v>
      </c>
      <c r="M11" s="6"/>
      <c r="N11" s="6" t="s">
        <v>49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2" customFormat="1" ht="21.75" customHeight="1" x14ac:dyDescent="0.25">
      <c r="A12" s="12"/>
      <c r="B12" s="12"/>
      <c r="C12" s="23"/>
      <c r="D12" s="38"/>
      <c r="E12" s="39"/>
      <c r="F12" s="40"/>
      <c r="G12" s="12"/>
      <c r="H12" s="6"/>
      <c r="I12" s="8">
        <v>1</v>
      </c>
      <c r="J12" s="8"/>
      <c r="K12" s="8"/>
      <c r="L12" s="8">
        <v>5.1999999999999998E-2</v>
      </c>
      <c r="M12" s="6"/>
      <c r="N12" s="6" t="s">
        <v>50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s="2" customFormat="1" ht="22.5" customHeight="1" x14ac:dyDescent="0.25">
      <c r="A13" s="12"/>
      <c r="B13" s="12"/>
      <c r="C13" s="23"/>
      <c r="D13" s="38"/>
      <c r="E13" s="39"/>
      <c r="F13" s="40"/>
      <c r="G13" s="12"/>
      <c r="H13" s="6"/>
      <c r="I13" s="8">
        <v>31.4</v>
      </c>
      <c r="J13" s="8"/>
      <c r="K13" s="8"/>
      <c r="L13" s="8">
        <v>8</v>
      </c>
      <c r="M13" s="6"/>
      <c r="N13" s="6" t="s">
        <v>51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2" customFormat="1" ht="30.75" customHeight="1" x14ac:dyDescent="0.25">
      <c r="A14" s="12"/>
      <c r="B14" s="12"/>
      <c r="C14" s="23"/>
      <c r="D14" s="38"/>
      <c r="E14" s="39"/>
      <c r="F14" s="40"/>
      <c r="G14" s="12"/>
      <c r="H14" s="6"/>
      <c r="I14" s="8">
        <v>0.55600000000000005</v>
      </c>
      <c r="J14" s="8"/>
      <c r="K14" s="8"/>
      <c r="L14" s="8">
        <v>0.55600000000000005</v>
      </c>
      <c r="M14" s="6"/>
      <c r="N14" s="6" t="s">
        <v>52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s="2" customFormat="1" ht="24" customHeight="1" x14ac:dyDescent="0.25">
      <c r="A15" s="12"/>
      <c r="B15" s="12"/>
      <c r="C15" s="23"/>
      <c r="D15" s="38"/>
      <c r="E15" s="39"/>
      <c r="F15" s="40"/>
      <c r="G15" s="12"/>
      <c r="H15" s="6"/>
      <c r="I15" s="8">
        <v>0.249</v>
      </c>
      <c r="J15" s="8"/>
      <c r="K15" s="8"/>
      <c r="L15" s="8">
        <v>0.249</v>
      </c>
      <c r="M15" s="6"/>
      <c r="N15" s="6" t="s">
        <v>53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s="2" customFormat="1" ht="24" customHeight="1" x14ac:dyDescent="0.25">
      <c r="A16" s="12"/>
      <c r="B16" s="69"/>
      <c r="C16" s="23"/>
      <c r="D16" s="38"/>
      <c r="E16" s="39"/>
      <c r="F16" s="40"/>
      <c r="G16" s="12"/>
      <c r="H16" s="6"/>
      <c r="I16" s="8">
        <v>0.26700000000000002</v>
      </c>
      <c r="J16" s="8"/>
      <c r="K16" s="8"/>
      <c r="L16" s="8">
        <v>0.26700000000000002</v>
      </c>
      <c r="M16" s="6"/>
      <c r="N16" s="6" t="s">
        <v>54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s="2" customFormat="1" ht="18.75" customHeight="1" x14ac:dyDescent="0.25">
      <c r="A17" s="12"/>
      <c r="B17" s="69"/>
      <c r="C17" s="71"/>
      <c r="D17" s="38"/>
      <c r="E17" s="39"/>
      <c r="F17" s="106"/>
      <c r="G17" s="69"/>
      <c r="H17" s="6"/>
      <c r="I17" s="8">
        <v>1.885</v>
      </c>
      <c r="J17" s="8"/>
      <c r="K17" s="8"/>
      <c r="L17" s="8">
        <v>1.885</v>
      </c>
      <c r="M17" s="6"/>
      <c r="N17" s="6" t="s">
        <v>57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" customFormat="1" ht="18.75" customHeight="1" x14ac:dyDescent="0.25">
      <c r="A18" s="12"/>
      <c r="B18" s="69"/>
      <c r="C18" s="71"/>
      <c r="D18" s="38"/>
      <c r="E18" s="39"/>
      <c r="F18" s="106"/>
      <c r="G18" s="69"/>
      <c r="H18" s="6"/>
      <c r="I18" s="8">
        <v>0.2</v>
      </c>
      <c r="J18" s="8"/>
      <c r="K18" s="8"/>
      <c r="L18" s="8">
        <v>0.2</v>
      </c>
      <c r="M18" s="6"/>
      <c r="N18" s="6" t="s">
        <v>70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2" customFormat="1" ht="22.5" customHeight="1" x14ac:dyDescent="0.25">
      <c r="A19" s="12"/>
      <c r="B19" s="69"/>
      <c r="C19" s="71"/>
      <c r="D19" s="6"/>
      <c r="E19" s="6"/>
      <c r="F19" s="106"/>
      <c r="G19" s="69"/>
      <c r="H19" s="6"/>
      <c r="I19" s="8">
        <v>0.32800000000000001</v>
      </c>
      <c r="J19" s="8"/>
      <c r="K19" s="8"/>
      <c r="L19" s="8">
        <v>0.32800000000000001</v>
      </c>
      <c r="M19" s="6"/>
      <c r="N19" s="6" t="s">
        <v>60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2" customFormat="1" ht="24" customHeight="1" x14ac:dyDescent="0.25">
      <c r="A20" s="12"/>
      <c r="B20" s="69"/>
      <c r="C20" s="71"/>
      <c r="D20" s="6"/>
      <c r="E20" s="6"/>
      <c r="F20" s="106"/>
      <c r="G20" s="69"/>
      <c r="H20" s="6"/>
      <c r="I20" s="8">
        <v>1.704</v>
      </c>
      <c r="J20" s="8"/>
      <c r="K20" s="8"/>
      <c r="L20" s="8">
        <v>1.704</v>
      </c>
      <c r="M20" s="6"/>
      <c r="N20" s="6" t="s">
        <v>59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s="2" customFormat="1" ht="30.75" customHeight="1" x14ac:dyDescent="0.25">
      <c r="A21" s="12"/>
      <c r="B21" s="69"/>
      <c r="C21" s="71"/>
      <c r="D21" s="41"/>
      <c r="E21" s="37"/>
      <c r="F21" s="108"/>
      <c r="G21" s="69"/>
      <c r="H21" s="6"/>
      <c r="I21" s="8">
        <v>0.378</v>
      </c>
      <c r="J21" s="8"/>
      <c r="K21" s="8"/>
      <c r="L21" s="8">
        <v>0.378</v>
      </c>
      <c r="M21" s="6"/>
      <c r="N21" s="6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s="2" customFormat="1" ht="39.75" customHeight="1" x14ac:dyDescent="0.25">
      <c r="A22" s="12"/>
      <c r="B22" s="69"/>
      <c r="C22" s="71"/>
      <c r="D22" s="42"/>
      <c r="E22" s="43"/>
      <c r="F22" s="8" t="s">
        <v>127</v>
      </c>
      <c r="G22" s="69"/>
      <c r="H22" s="6"/>
      <c r="I22" s="8">
        <v>1.123</v>
      </c>
      <c r="J22" s="8"/>
      <c r="K22" s="8"/>
      <c r="L22" s="8">
        <v>1.123</v>
      </c>
      <c r="M22" s="6"/>
      <c r="N22" s="6" t="s">
        <v>129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s="2" customFormat="1" ht="42" customHeight="1" x14ac:dyDescent="0.25">
      <c r="A23" s="12"/>
      <c r="B23" s="70"/>
      <c r="C23" s="72"/>
      <c r="D23" s="42"/>
      <c r="E23" s="43"/>
      <c r="F23" s="40" t="s">
        <v>128</v>
      </c>
      <c r="G23" s="70"/>
      <c r="H23" s="6"/>
      <c r="I23" s="8">
        <v>2</v>
      </c>
      <c r="J23" s="8"/>
      <c r="K23" s="8"/>
      <c r="L23" s="8">
        <v>2</v>
      </c>
      <c r="M23" s="6"/>
      <c r="N23" s="6" t="s">
        <v>129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" customFormat="1" ht="22.5" customHeight="1" x14ac:dyDescent="0.25">
      <c r="A24" s="6"/>
      <c r="B24" s="44" t="s">
        <v>41</v>
      </c>
      <c r="C24" s="45"/>
      <c r="D24" s="13"/>
      <c r="E24" s="14"/>
      <c r="F24" s="11"/>
      <c r="G24" s="11"/>
      <c r="H24" s="18"/>
      <c r="I24" s="46">
        <f>SUM(I6:I23)</f>
        <v>59.45</v>
      </c>
      <c r="J24" s="46"/>
      <c r="K24" s="46"/>
      <c r="L24" s="46">
        <f>SUM(L6:L23)</f>
        <v>35.301999999999992</v>
      </c>
      <c r="M24" s="18"/>
      <c r="N24" s="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2" customFormat="1" ht="22.5" customHeight="1" x14ac:dyDescent="0.25">
      <c r="A25" s="6" t="s">
        <v>14</v>
      </c>
      <c r="B25" s="11" t="s">
        <v>13</v>
      </c>
      <c r="C25" s="45"/>
      <c r="D25" s="13"/>
      <c r="E25" s="14"/>
      <c r="F25" s="11" t="s">
        <v>63</v>
      </c>
      <c r="G25" s="11" t="s">
        <v>64</v>
      </c>
      <c r="H25" s="18"/>
      <c r="I25" s="8">
        <v>5</v>
      </c>
      <c r="J25" s="46"/>
      <c r="K25" s="46"/>
      <c r="L25" s="8">
        <v>0.55000000000000004</v>
      </c>
      <c r="M25" s="18"/>
      <c r="N25" s="6" t="s">
        <v>17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s="2" customFormat="1" ht="24.75" customHeight="1" x14ac:dyDescent="0.25">
      <c r="A26" s="73" t="s">
        <v>15</v>
      </c>
      <c r="B26" s="73" t="s">
        <v>62</v>
      </c>
      <c r="C26" s="74"/>
      <c r="D26" s="13"/>
      <c r="E26" s="14"/>
      <c r="F26" s="11" t="s">
        <v>65</v>
      </c>
      <c r="G26" s="73" t="s">
        <v>64</v>
      </c>
      <c r="H26" s="76"/>
      <c r="I26" s="8">
        <v>3</v>
      </c>
      <c r="J26" s="46"/>
      <c r="K26" s="46"/>
      <c r="L26" s="8">
        <v>3</v>
      </c>
      <c r="M26" s="18"/>
      <c r="N26" s="6" t="s">
        <v>66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2" customFormat="1" ht="24.75" customHeight="1" x14ac:dyDescent="0.25">
      <c r="A27" s="70"/>
      <c r="B27" s="70"/>
      <c r="C27" s="75"/>
      <c r="D27" s="13"/>
      <c r="E27" s="14"/>
      <c r="F27" s="11" t="s">
        <v>130</v>
      </c>
      <c r="G27" s="70"/>
      <c r="H27" s="77"/>
      <c r="I27" s="8">
        <v>2</v>
      </c>
      <c r="J27" s="46"/>
      <c r="K27" s="46"/>
      <c r="L27" s="8">
        <v>2</v>
      </c>
      <c r="M27" s="18"/>
      <c r="N27" s="6" t="s">
        <v>131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2" customFormat="1" ht="28.5" customHeight="1" x14ac:dyDescent="0.25">
      <c r="A28" s="6" t="s">
        <v>16</v>
      </c>
      <c r="B28" s="11" t="s">
        <v>67</v>
      </c>
      <c r="C28" s="45"/>
      <c r="D28" s="13"/>
      <c r="E28" s="14"/>
      <c r="F28" s="11" t="s">
        <v>68</v>
      </c>
      <c r="G28" s="11" t="s">
        <v>64</v>
      </c>
      <c r="H28" s="18"/>
      <c r="I28" s="8" t="s">
        <v>35</v>
      </c>
      <c r="J28" s="46"/>
      <c r="K28" s="46"/>
      <c r="L28" s="8" t="s">
        <v>35</v>
      </c>
      <c r="M28" s="18"/>
      <c r="N28" s="6" t="s">
        <v>81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2" customFormat="1" ht="29.25" customHeight="1" x14ac:dyDescent="0.25">
      <c r="A29" s="6" t="s">
        <v>18</v>
      </c>
      <c r="B29" s="11" t="s">
        <v>71</v>
      </c>
      <c r="C29" s="45"/>
      <c r="D29" s="13"/>
      <c r="E29" s="14"/>
      <c r="F29" s="11" t="s">
        <v>72</v>
      </c>
      <c r="G29" s="11" t="s">
        <v>64</v>
      </c>
      <c r="H29" s="18"/>
      <c r="I29" s="8" t="s">
        <v>35</v>
      </c>
      <c r="J29" s="46"/>
      <c r="K29" s="46"/>
      <c r="L29" s="8" t="s">
        <v>35</v>
      </c>
      <c r="M29" s="18"/>
      <c r="N29" s="6" t="s">
        <v>69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2" customFormat="1" ht="29.25" customHeight="1" x14ac:dyDescent="0.25">
      <c r="A30" s="6" t="s">
        <v>20</v>
      </c>
      <c r="B30" s="11" t="s">
        <v>73</v>
      </c>
      <c r="C30" s="45"/>
      <c r="D30" s="13"/>
      <c r="E30" s="14"/>
      <c r="F30" s="11" t="s">
        <v>74</v>
      </c>
      <c r="G30" s="11" t="s">
        <v>64</v>
      </c>
      <c r="H30" s="18"/>
      <c r="I30" s="8" t="s">
        <v>35</v>
      </c>
      <c r="J30" s="46"/>
      <c r="K30" s="46"/>
      <c r="L30" s="8" t="s">
        <v>35</v>
      </c>
      <c r="M30" s="18"/>
      <c r="N30" s="6" t="s">
        <v>69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2" customFormat="1" ht="30.75" customHeight="1" x14ac:dyDescent="0.25">
      <c r="A31" s="6" t="s">
        <v>21</v>
      </c>
      <c r="B31" s="6" t="s">
        <v>76</v>
      </c>
      <c r="C31" s="18"/>
      <c r="D31" s="18"/>
      <c r="E31" s="18"/>
      <c r="F31" s="11" t="s">
        <v>75</v>
      </c>
      <c r="G31" s="6" t="s">
        <v>64</v>
      </c>
      <c r="H31" s="18"/>
      <c r="I31" s="8" t="s">
        <v>35</v>
      </c>
      <c r="J31" s="46"/>
      <c r="K31" s="46"/>
      <c r="L31" s="8" t="s">
        <v>35</v>
      </c>
      <c r="M31" s="18"/>
      <c r="N31" s="6" t="s">
        <v>69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2" customFormat="1" ht="24.75" customHeight="1" x14ac:dyDescent="0.25">
      <c r="A32" s="12" t="s">
        <v>22</v>
      </c>
      <c r="B32" s="22" t="s">
        <v>77</v>
      </c>
      <c r="C32" s="47"/>
      <c r="D32" s="16"/>
      <c r="E32" s="17"/>
      <c r="F32" s="11" t="s">
        <v>78</v>
      </c>
      <c r="G32" s="6" t="s">
        <v>64</v>
      </c>
      <c r="H32" s="48"/>
      <c r="I32" s="8" t="s">
        <v>35</v>
      </c>
      <c r="J32" s="46"/>
      <c r="K32" s="46"/>
      <c r="L32" s="8" t="s">
        <v>35</v>
      </c>
      <c r="M32" s="6"/>
      <c r="N32" s="6" t="s">
        <v>69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2" customFormat="1" ht="25.5" customHeight="1" x14ac:dyDescent="0.25">
      <c r="A33" s="11" t="s">
        <v>23</v>
      </c>
      <c r="B33" s="22" t="s">
        <v>79</v>
      </c>
      <c r="C33" s="47"/>
      <c r="D33" s="16"/>
      <c r="E33" s="17"/>
      <c r="F33" s="11" t="s">
        <v>80</v>
      </c>
      <c r="G33" s="6" t="s">
        <v>64</v>
      </c>
      <c r="H33" s="18"/>
      <c r="I33" s="8" t="s">
        <v>35</v>
      </c>
      <c r="J33" s="46"/>
      <c r="K33" s="46"/>
      <c r="L33" s="8" t="s">
        <v>35</v>
      </c>
      <c r="M33" s="6"/>
      <c r="N33" s="6" t="s">
        <v>69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2" customFormat="1" ht="22.5" customHeight="1" x14ac:dyDescent="0.25">
      <c r="A34" s="11" t="s">
        <v>25</v>
      </c>
      <c r="B34" s="22" t="s">
        <v>82</v>
      </c>
      <c r="C34" s="47"/>
      <c r="D34" s="16"/>
      <c r="E34" s="17"/>
      <c r="F34" s="11" t="s">
        <v>83</v>
      </c>
      <c r="G34" s="6" t="s">
        <v>64</v>
      </c>
      <c r="H34" s="18"/>
      <c r="I34" s="8">
        <v>0.1</v>
      </c>
      <c r="J34" s="8"/>
      <c r="K34" s="8"/>
      <c r="L34" s="8">
        <v>0.04</v>
      </c>
      <c r="M34" s="6"/>
      <c r="N34" s="6" t="s">
        <v>84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2" customFormat="1" ht="24.75" customHeight="1" x14ac:dyDescent="0.25">
      <c r="A35" s="11" t="s">
        <v>26</v>
      </c>
      <c r="B35" s="22" t="s">
        <v>87</v>
      </c>
      <c r="C35" s="47"/>
      <c r="D35" s="16"/>
      <c r="E35" s="17"/>
      <c r="F35" s="6" t="s">
        <v>86</v>
      </c>
      <c r="G35" s="6" t="s">
        <v>64</v>
      </c>
      <c r="H35" s="18"/>
      <c r="I35" s="8">
        <v>5.2450000000000001</v>
      </c>
      <c r="J35" s="8"/>
      <c r="K35" s="8"/>
      <c r="L35" s="8">
        <v>5.2450000000000001</v>
      </c>
      <c r="M35" s="6"/>
      <c r="N35" s="6" t="s">
        <v>85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2" customFormat="1" ht="24.75" customHeight="1" x14ac:dyDescent="0.25">
      <c r="A36" s="11" t="s">
        <v>123</v>
      </c>
      <c r="B36" s="22" t="s">
        <v>112</v>
      </c>
      <c r="C36" s="47"/>
      <c r="D36" s="16"/>
      <c r="E36" s="17"/>
      <c r="F36" s="6" t="s">
        <v>19</v>
      </c>
      <c r="G36" s="6" t="s">
        <v>64</v>
      </c>
      <c r="H36" s="18"/>
      <c r="I36" s="8">
        <v>0.1</v>
      </c>
      <c r="J36" s="8"/>
      <c r="K36" s="8"/>
      <c r="L36" s="8">
        <v>0.1</v>
      </c>
      <c r="M36" s="6"/>
      <c r="N36" s="6" t="s">
        <v>113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2" customFormat="1" ht="24.75" customHeight="1" x14ac:dyDescent="0.25">
      <c r="A37" s="11" t="s">
        <v>124</v>
      </c>
      <c r="B37" s="22" t="s">
        <v>125</v>
      </c>
      <c r="C37" s="47"/>
      <c r="D37" s="16"/>
      <c r="E37" s="17"/>
      <c r="F37" s="6" t="s">
        <v>19</v>
      </c>
      <c r="G37" s="6" t="s">
        <v>64</v>
      </c>
      <c r="H37" s="18"/>
      <c r="I37" s="8">
        <v>0.05</v>
      </c>
      <c r="J37" s="8"/>
      <c r="K37" s="8"/>
      <c r="L37" s="8">
        <v>0.05</v>
      </c>
      <c r="M37" s="6"/>
      <c r="N37" s="6" t="s">
        <v>126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2" customFormat="1" ht="27.75" customHeight="1" x14ac:dyDescent="0.25">
      <c r="A38" s="6"/>
      <c r="B38" s="18" t="s">
        <v>95</v>
      </c>
      <c r="C38" s="49"/>
      <c r="D38" s="41"/>
      <c r="E38" s="37"/>
      <c r="F38" s="6"/>
      <c r="G38" s="6"/>
      <c r="H38" s="18"/>
      <c r="I38" s="32">
        <f>I35+I34+I26+I25+I24+I36+I37+I27</f>
        <v>74.944999999999993</v>
      </c>
      <c r="J38" s="18"/>
      <c r="K38" s="18"/>
      <c r="L38" s="32">
        <f>L35+L34+L26+L25+L24+L36+L37+L27</f>
        <v>46.286999999999992</v>
      </c>
      <c r="M38" s="6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2" customFormat="1" ht="17.25" customHeight="1" x14ac:dyDescent="0.25">
      <c r="A39" s="66" t="s">
        <v>88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2" customFormat="1" ht="24.75" customHeight="1" x14ac:dyDescent="0.25">
      <c r="A40" s="24" t="s">
        <v>28</v>
      </c>
      <c r="B40" s="50" t="s">
        <v>92</v>
      </c>
      <c r="C40" s="78"/>
      <c r="D40" s="79"/>
      <c r="E40" s="50"/>
      <c r="F40" s="6" t="s">
        <v>19</v>
      </c>
      <c r="G40" s="6" t="s">
        <v>89</v>
      </c>
      <c r="H40" s="18"/>
      <c r="I40" s="8" t="s">
        <v>35</v>
      </c>
      <c r="J40" s="18"/>
      <c r="K40" s="18"/>
      <c r="L40" s="8" t="s">
        <v>35</v>
      </c>
      <c r="M40" s="18"/>
      <c r="N40" s="25" t="s">
        <v>98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2" customFormat="1" ht="24.75" customHeight="1" x14ac:dyDescent="0.25">
      <c r="A41" s="24" t="s">
        <v>31</v>
      </c>
      <c r="B41" s="50" t="s">
        <v>92</v>
      </c>
      <c r="C41" s="78"/>
      <c r="D41" s="79"/>
      <c r="E41" s="50"/>
      <c r="F41" s="6" t="s">
        <v>19</v>
      </c>
      <c r="G41" s="6" t="s">
        <v>90</v>
      </c>
      <c r="H41" s="18"/>
      <c r="I41" s="8" t="s">
        <v>35</v>
      </c>
      <c r="J41" s="18"/>
      <c r="K41" s="18"/>
      <c r="L41" s="8" t="s">
        <v>35</v>
      </c>
      <c r="M41" s="18"/>
      <c r="N41" s="25" t="s">
        <v>99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s="2" customFormat="1" ht="24.75" customHeight="1" x14ac:dyDescent="0.25">
      <c r="A42" s="24" t="s">
        <v>32</v>
      </c>
      <c r="B42" s="50" t="s">
        <v>94</v>
      </c>
      <c r="C42" s="80"/>
      <c r="D42" s="80"/>
      <c r="E42" s="80"/>
      <c r="F42" s="6" t="s">
        <v>19</v>
      </c>
      <c r="G42" s="6" t="s">
        <v>90</v>
      </c>
      <c r="H42" s="18"/>
      <c r="I42" s="8" t="s">
        <v>35</v>
      </c>
      <c r="J42" s="18"/>
      <c r="K42" s="18"/>
      <c r="L42" s="8" t="s">
        <v>35</v>
      </c>
      <c r="M42" s="18"/>
      <c r="N42" s="25" t="s">
        <v>100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s="2" customFormat="1" ht="24.75" customHeight="1" x14ac:dyDescent="0.25">
      <c r="A43" s="24" t="s">
        <v>36</v>
      </c>
      <c r="B43" s="50" t="s">
        <v>93</v>
      </c>
      <c r="C43" s="78"/>
      <c r="D43" s="79"/>
      <c r="E43" s="50"/>
      <c r="F43" s="6" t="s">
        <v>19</v>
      </c>
      <c r="G43" s="6" t="s">
        <v>90</v>
      </c>
      <c r="H43" s="18"/>
      <c r="I43" s="8" t="s">
        <v>35</v>
      </c>
      <c r="J43" s="18"/>
      <c r="K43" s="18"/>
      <c r="L43" s="8" t="s">
        <v>35</v>
      </c>
      <c r="M43" s="18"/>
      <c r="N43" s="25" t="s">
        <v>101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2" customFormat="1" ht="27" customHeight="1" x14ac:dyDescent="0.25">
      <c r="A44" s="24" t="s">
        <v>18</v>
      </c>
      <c r="B44" s="50" t="s">
        <v>116</v>
      </c>
      <c r="C44" s="81"/>
      <c r="D44" s="82"/>
      <c r="E44" s="79"/>
      <c r="F44" s="6" t="s">
        <v>19</v>
      </c>
      <c r="G44" s="6" t="s">
        <v>91</v>
      </c>
      <c r="H44" s="18"/>
      <c r="I44" s="8" t="s">
        <v>35</v>
      </c>
      <c r="J44" s="18"/>
      <c r="K44" s="18"/>
      <c r="L44" s="8" t="s">
        <v>35</v>
      </c>
      <c r="M44" s="18"/>
      <c r="N44" s="25" t="s">
        <v>102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s="2" customFormat="1" ht="24.75" customHeight="1" x14ac:dyDescent="0.25">
      <c r="A45" s="47"/>
      <c r="B45" s="18" t="s">
        <v>96</v>
      </c>
      <c r="C45" s="18"/>
      <c r="D45" s="18"/>
      <c r="E45" s="18"/>
      <c r="F45" s="18"/>
      <c r="G45" s="18"/>
      <c r="H45" s="18"/>
      <c r="I45" s="18" t="s">
        <v>97</v>
      </c>
      <c r="J45" s="18"/>
      <c r="K45" s="18"/>
      <c r="L45" s="18" t="s">
        <v>97</v>
      </c>
      <c r="M45" s="18"/>
      <c r="N45" s="1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s="2" customFormat="1" ht="18.75" customHeight="1" x14ac:dyDescent="0.25">
      <c r="A46" s="66" t="s">
        <v>27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s="2" customFormat="1" ht="24.75" customHeight="1" x14ac:dyDescent="0.25">
      <c r="A47" s="24" t="s">
        <v>28</v>
      </c>
      <c r="B47" s="6" t="s">
        <v>37</v>
      </c>
      <c r="C47" s="19"/>
      <c r="D47" s="20"/>
      <c r="E47" s="21"/>
      <c r="F47" s="6" t="s">
        <v>104</v>
      </c>
      <c r="G47" s="6" t="s">
        <v>133</v>
      </c>
      <c r="H47" s="18"/>
      <c r="I47" s="6" t="s">
        <v>109</v>
      </c>
      <c r="J47" s="6"/>
      <c r="K47" s="6"/>
      <c r="L47" s="6" t="s">
        <v>109</v>
      </c>
      <c r="M47" s="18"/>
      <c r="N47" s="6" t="s">
        <v>110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s="2" customFormat="1" ht="24.75" customHeight="1" x14ac:dyDescent="0.25">
      <c r="A48" s="24" t="s">
        <v>31</v>
      </c>
      <c r="B48" s="6" t="s">
        <v>105</v>
      </c>
      <c r="C48" s="19"/>
      <c r="D48" s="20"/>
      <c r="E48" s="21"/>
      <c r="F48" s="6" t="s">
        <v>24</v>
      </c>
      <c r="G48" s="6" t="s">
        <v>133</v>
      </c>
      <c r="H48" s="18"/>
      <c r="I48" s="8" t="s">
        <v>35</v>
      </c>
      <c r="J48" s="6"/>
      <c r="K48" s="6"/>
      <c r="L48" s="8" t="s">
        <v>35</v>
      </c>
      <c r="M48" s="18"/>
      <c r="N48" s="6" t="s">
        <v>110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s="2" customFormat="1" ht="24.75" customHeight="1" x14ac:dyDescent="0.25">
      <c r="A49" s="24" t="s">
        <v>32</v>
      </c>
      <c r="B49" s="6" t="s">
        <v>106</v>
      </c>
      <c r="C49" s="19"/>
      <c r="D49" s="20"/>
      <c r="E49" s="21"/>
      <c r="F49" s="6" t="s">
        <v>24</v>
      </c>
      <c r="G49" s="6" t="s">
        <v>133</v>
      </c>
      <c r="H49" s="18"/>
      <c r="I49" s="8" t="s">
        <v>35</v>
      </c>
      <c r="J49" s="18"/>
      <c r="K49" s="18"/>
      <c r="L49" s="8" t="s">
        <v>35</v>
      </c>
      <c r="M49" s="18"/>
      <c r="N49" s="6" t="s">
        <v>110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s="2" customFormat="1" ht="24.75" customHeight="1" x14ac:dyDescent="0.25">
      <c r="A50" s="24" t="s">
        <v>36</v>
      </c>
      <c r="B50" s="6" t="s">
        <v>107</v>
      </c>
      <c r="C50" s="19"/>
      <c r="D50" s="20"/>
      <c r="E50" s="21"/>
      <c r="F50" s="6" t="s">
        <v>24</v>
      </c>
      <c r="G50" s="6" t="s">
        <v>133</v>
      </c>
      <c r="H50" s="18"/>
      <c r="I50" s="8" t="s">
        <v>35</v>
      </c>
      <c r="J50" s="18"/>
      <c r="K50" s="18"/>
      <c r="L50" s="8" t="s">
        <v>35</v>
      </c>
      <c r="M50" s="18"/>
      <c r="N50" s="6" t="s">
        <v>110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s="2" customFormat="1" ht="27.75" customHeight="1" x14ac:dyDescent="0.25">
      <c r="A51" s="22" t="s">
        <v>18</v>
      </c>
      <c r="B51" s="6" t="s">
        <v>117</v>
      </c>
      <c r="C51" s="49"/>
      <c r="D51" s="41"/>
      <c r="E51" s="37"/>
      <c r="F51" s="6" t="s">
        <v>103</v>
      </c>
      <c r="G51" s="6" t="s">
        <v>133</v>
      </c>
      <c r="H51" s="18"/>
      <c r="I51" s="51">
        <v>0.03</v>
      </c>
      <c r="J51" s="18"/>
      <c r="K51" s="18"/>
      <c r="L51" s="52">
        <v>1.4E-2</v>
      </c>
      <c r="M51" s="6"/>
      <c r="N51" s="6" t="s">
        <v>110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s="2" customFormat="1" ht="24" customHeight="1" x14ac:dyDescent="0.25">
      <c r="A52" s="22" t="s">
        <v>20</v>
      </c>
      <c r="B52" s="7" t="s">
        <v>108</v>
      </c>
      <c r="C52" s="49"/>
      <c r="D52" s="41"/>
      <c r="E52" s="37"/>
      <c r="F52" s="6" t="s">
        <v>24</v>
      </c>
      <c r="G52" s="6" t="s">
        <v>133</v>
      </c>
      <c r="H52" s="18"/>
      <c r="I52" s="8" t="s">
        <v>35</v>
      </c>
      <c r="J52" s="6"/>
      <c r="K52" s="6"/>
      <c r="L52" s="8" t="s">
        <v>35</v>
      </c>
      <c r="M52" s="6"/>
      <c r="N52" s="6" t="s">
        <v>111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s="2" customFormat="1" ht="27" customHeight="1" x14ac:dyDescent="0.25">
      <c r="A53" s="22"/>
      <c r="B53" s="18" t="s">
        <v>30</v>
      </c>
      <c r="C53" s="49"/>
      <c r="D53" s="41"/>
      <c r="E53" s="37"/>
      <c r="F53" s="6"/>
      <c r="G53" s="6"/>
      <c r="H53" s="18"/>
      <c r="I53" s="46">
        <f>I51+I47</f>
        <v>0.04</v>
      </c>
      <c r="J53" s="46"/>
      <c r="K53" s="46"/>
      <c r="L53" s="46">
        <f>L51+L47</f>
        <v>2.4E-2</v>
      </c>
      <c r="M53" s="6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s="2" customFormat="1" ht="18.75" customHeight="1" x14ac:dyDescent="0.25">
      <c r="A54" s="66" t="s">
        <v>29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s="2" customFormat="1" ht="22.5" customHeight="1" x14ac:dyDescent="0.25">
      <c r="A55" s="22" t="s">
        <v>28</v>
      </c>
      <c r="B55" s="6" t="s">
        <v>117</v>
      </c>
      <c r="C55" s="49"/>
      <c r="D55" s="41"/>
      <c r="E55" s="37"/>
      <c r="F55" s="6" t="s">
        <v>114</v>
      </c>
      <c r="G55" s="6" t="s">
        <v>56</v>
      </c>
      <c r="H55" s="18"/>
      <c r="I55" s="29">
        <v>3.5999999999999997E-2</v>
      </c>
      <c r="J55" s="6"/>
      <c r="K55" s="6"/>
      <c r="L55" s="29">
        <v>1.2999999999999999E-2</v>
      </c>
      <c r="M55" s="6"/>
      <c r="N55" s="6" t="s">
        <v>121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s="2" customFormat="1" ht="29.25" customHeight="1" x14ac:dyDescent="0.25">
      <c r="A56" s="22" t="s">
        <v>31</v>
      </c>
      <c r="B56" s="6" t="s">
        <v>115</v>
      </c>
      <c r="C56" s="49"/>
      <c r="D56" s="41"/>
      <c r="E56" s="37"/>
      <c r="F56" s="6" t="s">
        <v>19</v>
      </c>
      <c r="G56" s="6" t="s">
        <v>133</v>
      </c>
      <c r="H56" s="18"/>
      <c r="I56" s="29">
        <v>7.0000000000000007E-2</v>
      </c>
      <c r="J56" s="6"/>
      <c r="K56" s="6"/>
      <c r="L56" s="29">
        <v>7.0000000000000007E-2</v>
      </c>
      <c r="M56" s="6"/>
      <c r="N56" s="6" t="s">
        <v>121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s="2" customFormat="1" ht="22.5" customHeight="1" x14ac:dyDescent="0.25">
      <c r="A57" s="22" t="s">
        <v>32</v>
      </c>
      <c r="B57" s="6" t="s">
        <v>118</v>
      </c>
      <c r="C57" s="49"/>
      <c r="D57" s="41"/>
      <c r="E57" s="37"/>
      <c r="F57" s="6" t="s">
        <v>19</v>
      </c>
      <c r="G57" s="6" t="s">
        <v>133</v>
      </c>
      <c r="H57" s="18"/>
      <c r="I57" s="29">
        <v>4.0000000000000001E-3</v>
      </c>
      <c r="J57" s="6"/>
      <c r="K57" s="6"/>
      <c r="L57" s="29">
        <v>4.0000000000000001E-3</v>
      </c>
      <c r="M57" s="6"/>
      <c r="N57" s="6" t="s">
        <v>121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2" customFormat="1" ht="24.75" customHeight="1" x14ac:dyDescent="0.25">
      <c r="A58" s="22" t="s">
        <v>36</v>
      </c>
      <c r="B58" s="6" t="s">
        <v>119</v>
      </c>
      <c r="C58" s="49"/>
      <c r="D58" s="41"/>
      <c r="E58" s="37"/>
      <c r="F58" s="6" t="s">
        <v>19</v>
      </c>
      <c r="G58" s="6" t="s">
        <v>133</v>
      </c>
      <c r="H58" s="18"/>
      <c r="I58" s="29">
        <v>1E-3</v>
      </c>
      <c r="J58" s="6"/>
      <c r="K58" s="6"/>
      <c r="L58" s="29">
        <v>1E-3</v>
      </c>
      <c r="M58" s="6"/>
      <c r="N58" s="6" t="s">
        <v>121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s="2" customFormat="1" ht="21.75" customHeight="1" x14ac:dyDescent="0.25">
      <c r="A59" s="22" t="s">
        <v>18</v>
      </c>
      <c r="B59" s="6" t="s">
        <v>120</v>
      </c>
      <c r="C59" s="49"/>
      <c r="D59" s="41"/>
      <c r="E59" s="37"/>
      <c r="F59" s="6" t="s">
        <v>19</v>
      </c>
      <c r="G59" s="6" t="s">
        <v>133</v>
      </c>
      <c r="H59" s="18"/>
      <c r="I59" s="29">
        <v>1E-3</v>
      </c>
      <c r="J59" s="6"/>
      <c r="K59" s="6"/>
      <c r="L59" s="29">
        <v>1E-3</v>
      </c>
      <c r="M59" s="6"/>
      <c r="N59" s="6" t="s">
        <v>121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s="2" customFormat="1" ht="22.5" customHeight="1" x14ac:dyDescent="0.25">
      <c r="A60" s="22" t="s">
        <v>20</v>
      </c>
      <c r="B60" s="6" t="s">
        <v>33</v>
      </c>
      <c r="C60" s="49"/>
      <c r="D60" s="41"/>
      <c r="E60" s="37"/>
      <c r="F60" s="6" t="s">
        <v>19</v>
      </c>
      <c r="G60" s="6" t="s">
        <v>133</v>
      </c>
      <c r="H60" s="18"/>
      <c r="I60" s="53">
        <v>8.9999999999999993E-3</v>
      </c>
      <c r="J60" s="6"/>
      <c r="K60" s="6"/>
      <c r="L60" s="53">
        <v>8.9999999999999993E-3</v>
      </c>
      <c r="M60" s="6"/>
      <c r="N60" s="6" t="s">
        <v>121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s="2" customFormat="1" ht="18.75" customHeight="1" x14ac:dyDescent="0.25">
      <c r="A61" s="22"/>
      <c r="B61" s="35" t="s">
        <v>122</v>
      </c>
      <c r="C61" s="49"/>
      <c r="D61" s="41"/>
      <c r="E61" s="37"/>
      <c r="F61" s="6"/>
      <c r="G61" s="6"/>
      <c r="H61" s="18"/>
      <c r="I61" s="32">
        <f>I55+I56+I57+I58+I59+I60</f>
        <v>0.12100000000000001</v>
      </c>
      <c r="J61" s="6"/>
      <c r="K61" s="6"/>
      <c r="L61" s="32">
        <f>L60+L57+L56+L55</f>
        <v>9.6000000000000002E-2</v>
      </c>
      <c r="M61" s="6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6.5" customHeight="1" x14ac:dyDescent="0.25">
      <c r="A62" s="115" t="s">
        <v>34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30.75" customHeight="1" x14ac:dyDescent="0.25">
      <c r="A63" s="22" t="s">
        <v>9</v>
      </c>
      <c r="B63" s="25" t="s">
        <v>138</v>
      </c>
      <c r="C63" s="26"/>
      <c r="D63" s="27"/>
      <c r="E63" s="28"/>
      <c r="F63" s="8" t="s">
        <v>19</v>
      </c>
      <c r="G63" s="6" t="s">
        <v>90</v>
      </c>
      <c r="H63" s="7"/>
      <c r="I63" s="29">
        <v>5.0000000000000001E-3</v>
      </c>
      <c r="J63" s="6"/>
      <c r="K63" s="6"/>
      <c r="L63" s="29">
        <v>5.0000000000000001E-3</v>
      </c>
      <c r="M63" s="7"/>
      <c r="N63" s="25" t="s">
        <v>135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s="2" customFormat="1" ht="28.5" customHeight="1" x14ac:dyDescent="0.25">
      <c r="A64" s="22" t="s">
        <v>31</v>
      </c>
      <c r="B64" s="25" t="s">
        <v>132</v>
      </c>
      <c r="C64" s="26"/>
      <c r="D64" s="27"/>
      <c r="E64" s="28"/>
      <c r="F64" s="8" t="s">
        <v>19</v>
      </c>
      <c r="G64" s="6" t="s">
        <v>90</v>
      </c>
      <c r="H64" s="7"/>
      <c r="I64" s="29">
        <v>0.01</v>
      </c>
      <c r="J64" s="6"/>
      <c r="K64" s="6"/>
      <c r="L64" s="29">
        <v>0.01</v>
      </c>
      <c r="M64" s="7"/>
      <c r="N64" s="25" t="s">
        <v>135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s="2" customFormat="1" ht="32.25" customHeight="1" x14ac:dyDescent="0.25">
      <c r="A65" s="22" t="s">
        <v>32</v>
      </c>
      <c r="B65" s="25" t="s">
        <v>137</v>
      </c>
      <c r="C65" s="26"/>
      <c r="D65" s="27"/>
      <c r="E65" s="28"/>
      <c r="F65" s="8" t="s">
        <v>19</v>
      </c>
      <c r="G65" s="6" t="s">
        <v>90</v>
      </c>
      <c r="H65" s="7"/>
      <c r="I65" s="29">
        <v>0.01</v>
      </c>
      <c r="J65" s="6"/>
      <c r="K65" s="6"/>
      <c r="L65" s="29">
        <v>0.01</v>
      </c>
      <c r="M65" s="7"/>
      <c r="N65" s="25" t="s">
        <v>135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s="2" customFormat="1" ht="21" customHeight="1" x14ac:dyDescent="0.25">
      <c r="A66" s="22" t="s">
        <v>36</v>
      </c>
      <c r="B66" s="25" t="s">
        <v>136</v>
      </c>
      <c r="C66" s="26"/>
      <c r="D66" s="27"/>
      <c r="E66" s="28"/>
      <c r="F66" s="8" t="s">
        <v>19</v>
      </c>
      <c r="G66" s="6" t="s">
        <v>90</v>
      </c>
      <c r="H66" s="7"/>
      <c r="I66" s="29">
        <v>1.4999999999999999E-2</v>
      </c>
      <c r="J66" s="6"/>
      <c r="K66" s="6"/>
      <c r="L66" s="29">
        <v>1.4999999999999999E-2</v>
      </c>
      <c r="M66" s="7"/>
      <c r="N66" s="25" t="s">
        <v>135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s="2" customFormat="1" ht="21" customHeight="1" x14ac:dyDescent="0.25">
      <c r="A67" s="22" t="s">
        <v>18</v>
      </c>
      <c r="B67" s="25" t="s">
        <v>139</v>
      </c>
      <c r="C67" s="26"/>
      <c r="D67" s="27"/>
      <c r="E67" s="28"/>
      <c r="F67" s="8" t="s">
        <v>19</v>
      </c>
      <c r="G67" s="6" t="s">
        <v>90</v>
      </c>
      <c r="H67" s="7"/>
      <c r="I67" s="29">
        <v>0.01</v>
      </c>
      <c r="J67" s="6"/>
      <c r="K67" s="6"/>
      <c r="L67" s="29">
        <v>0.01</v>
      </c>
      <c r="M67" s="7"/>
      <c r="N67" s="25" t="s">
        <v>135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s="2" customFormat="1" ht="24" x14ac:dyDescent="0.25">
      <c r="A68" s="22"/>
      <c r="B68" s="30" t="s">
        <v>134</v>
      </c>
      <c r="C68" s="26"/>
      <c r="D68" s="27"/>
      <c r="E68" s="28"/>
      <c r="F68" s="7"/>
      <c r="G68" s="31"/>
      <c r="H68" s="7"/>
      <c r="I68" s="32">
        <f>SUM(I63:I67)</f>
        <v>0.05</v>
      </c>
      <c r="J68" s="33"/>
      <c r="K68" s="33"/>
      <c r="L68" s="32">
        <f>SUM(L63:L67)</f>
        <v>0.05</v>
      </c>
      <c r="M68" s="7"/>
      <c r="N68" s="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23.25" customHeight="1" x14ac:dyDescent="0.25">
      <c r="A69" s="66" t="s">
        <v>38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31.5" customHeight="1" x14ac:dyDescent="0.25">
      <c r="A70" s="22" t="s">
        <v>28</v>
      </c>
      <c r="B70" s="54" t="s">
        <v>39</v>
      </c>
      <c r="C70" s="55"/>
      <c r="D70" s="27"/>
      <c r="E70" s="28"/>
      <c r="F70" s="7" t="s">
        <v>140</v>
      </c>
      <c r="G70" s="31" t="s">
        <v>56</v>
      </c>
      <c r="H70" s="20"/>
      <c r="I70" s="8" t="s">
        <v>40</v>
      </c>
      <c r="J70" s="8"/>
      <c r="K70" s="8"/>
      <c r="L70" s="8" t="s">
        <v>35</v>
      </c>
      <c r="M70" s="7"/>
      <c r="N70" s="7" t="s">
        <v>141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39" customHeight="1" thickBot="1" x14ac:dyDescent="0.3">
      <c r="A71" s="15"/>
      <c r="B71" s="15"/>
      <c r="C71" s="15"/>
      <c r="D71" s="15"/>
      <c r="E71" s="15"/>
      <c r="F71" s="15"/>
      <c r="G71" s="15"/>
      <c r="H71" s="56"/>
      <c r="I71" s="15"/>
      <c r="J71" s="15"/>
      <c r="K71" s="15"/>
      <c r="L71" s="15"/>
      <c r="M71" s="15"/>
      <c r="N71" s="1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27.75" customHeight="1" thickBot="1" x14ac:dyDescent="0.3">
      <c r="A72" s="91" t="s">
        <v>144</v>
      </c>
      <c r="B72" s="92"/>
      <c r="C72" s="92"/>
      <c r="D72" s="92"/>
      <c r="E72" s="92"/>
      <c r="F72" s="92"/>
      <c r="G72" s="93"/>
      <c r="H72" s="57"/>
      <c r="I72" s="113" t="s">
        <v>142</v>
      </c>
      <c r="J72" s="114"/>
      <c r="K72" s="102" t="s">
        <v>143</v>
      </c>
      <c r="L72" s="102"/>
      <c r="M72" s="103"/>
      <c r="N72" s="58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.75" thickBot="1" x14ac:dyDescent="0.3">
      <c r="A73" s="109" t="s">
        <v>145</v>
      </c>
      <c r="B73" s="110"/>
      <c r="C73" s="110"/>
      <c r="D73" s="110"/>
      <c r="E73" s="110"/>
      <c r="F73" s="110"/>
      <c r="G73" s="111"/>
      <c r="H73" s="59"/>
      <c r="I73" s="112">
        <f>I68+I61+I53+I45+I38</f>
        <v>75.155999999999992</v>
      </c>
      <c r="J73" s="111"/>
      <c r="K73" s="118">
        <f>L68+L61+L53+L45+L38</f>
        <v>46.456999999999994</v>
      </c>
      <c r="L73" s="110"/>
      <c r="M73" s="111"/>
      <c r="N73" s="5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s="2" customFormat="1" ht="2.25" hidden="1" customHeight="1" x14ac:dyDescent="0.25">
      <c r="A74" s="60"/>
      <c r="B74" s="61"/>
      <c r="C74" s="61"/>
      <c r="D74" s="61"/>
      <c r="E74" s="61"/>
      <c r="F74" s="61"/>
      <c r="G74" s="61"/>
      <c r="H74" s="62"/>
      <c r="I74" s="61"/>
      <c r="J74" s="61"/>
      <c r="K74" s="61"/>
      <c r="L74" s="61"/>
      <c r="M74" s="61"/>
      <c r="N74" s="6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25">
      <c r="A75" s="4"/>
      <c r="B75" s="4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27" customHeight="1" x14ac:dyDescent="0.25">
      <c r="A76" s="64"/>
      <c r="B76" s="65" t="s">
        <v>146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3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s="2" customFormat="1" ht="14.45" customHeight="1" x14ac:dyDescent="0.25">
      <c r="A77" s="64"/>
      <c r="B77" s="64"/>
      <c r="C77" s="64"/>
      <c r="D77" s="64"/>
      <c r="E77" s="64"/>
      <c r="F77" s="64"/>
      <c r="G77" s="64"/>
      <c r="H77" s="63"/>
      <c r="I77" s="64"/>
      <c r="J77" s="64"/>
      <c r="K77" s="64"/>
      <c r="L77" s="64"/>
      <c r="M77" s="64"/>
      <c r="N77" s="6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s="2" customFormat="1" ht="14.45" customHeight="1" x14ac:dyDescent="0.25">
      <c r="A78" s="64"/>
      <c r="B78" s="64"/>
      <c r="C78" s="64"/>
      <c r="D78" s="64"/>
      <c r="E78" s="64"/>
      <c r="F78" s="64"/>
      <c r="G78" s="64"/>
      <c r="H78" s="63"/>
      <c r="I78" s="64"/>
      <c r="J78" s="64"/>
      <c r="K78" s="64"/>
      <c r="L78" s="64"/>
      <c r="M78" s="64"/>
      <c r="N78" s="6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ht="15" customHeight="1" x14ac:dyDescent="0.25">
      <c r="A79" s="64"/>
      <c r="B79" s="86" t="s">
        <v>147</v>
      </c>
      <c r="C79" s="86"/>
      <c r="D79" s="86"/>
      <c r="E79" s="86"/>
      <c r="F79" s="86"/>
      <c r="G79" s="9"/>
      <c r="H79" s="64"/>
      <c r="I79" s="9"/>
      <c r="J79" s="9"/>
      <c r="K79" s="9"/>
      <c r="L79" s="9"/>
      <c r="M79" s="9"/>
      <c r="N79" s="86" t="s">
        <v>10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25">
      <c r="A80" s="64"/>
      <c r="B80" s="86"/>
      <c r="C80" s="86"/>
      <c r="D80" s="86"/>
      <c r="E80" s="86"/>
      <c r="F80" s="86"/>
      <c r="G80" s="9"/>
      <c r="H80" s="9"/>
      <c r="I80" s="9"/>
      <c r="J80" s="9"/>
      <c r="K80" s="9"/>
      <c r="L80" s="9"/>
      <c r="M80" s="9"/>
      <c r="N80" s="8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25">
      <c r="A81" s="64"/>
      <c r="B81" s="86"/>
      <c r="C81" s="86"/>
      <c r="D81" s="86"/>
      <c r="E81" s="86"/>
      <c r="F81" s="86"/>
      <c r="G81" s="9"/>
      <c r="H81" s="9"/>
      <c r="I81" s="9"/>
      <c r="J81" s="9"/>
      <c r="K81" s="9"/>
      <c r="L81" s="9"/>
      <c r="M81" s="9"/>
      <c r="N81" s="86"/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25">
      <c r="A141" s="1"/>
      <c r="B141" s="1"/>
      <c r="C141" s="1"/>
      <c r="D141" s="1"/>
      <c r="E141" s="1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42" x14ac:dyDescent="0.25">
      <c r="H219" s="1"/>
    </row>
  </sheetData>
  <mergeCells count="44">
    <mergeCell ref="A54:N54"/>
    <mergeCell ref="A73:G73"/>
    <mergeCell ref="I73:J73"/>
    <mergeCell ref="I72:J72"/>
    <mergeCell ref="A62:N62"/>
    <mergeCell ref="A69:N69"/>
    <mergeCell ref="K73:M73"/>
    <mergeCell ref="G6:G10"/>
    <mergeCell ref="F6:F10"/>
    <mergeCell ref="C6:E10"/>
    <mergeCell ref="B6:B10"/>
    <mergeCell ref="A6:A11"/>
    <mergeCell ref="A4:N4"/>
    <mergeCell ref="B79:F81"/>
    <mergeCell ref="A1:N1"/>
    <mergeCell ref="K2:M2"/>
    <mergeCell ref="A72:G72"/>
    <mergeCell ref="N2:N3"/>
    <mergeCell ref="A2:A3"/>
    <mergeCell ref="B2:B3"/>
    <mergeCell ref="C2:E3"/>
    <mergeCell ref="F2:F3"/>
    <mergeCell ref="G2:G3"/>
    <mergeCell ref="K72:M72"/>
    <mergeCell ref="H2:J2"/>
    <mergeCell ref="N79:N81"/>
    <mergeCell ref="A39:N39"/>
    <mergeCell ref="A5:N5"/>
    <mergeCell ref="B76:M76"/>
    <mergeCell ref="A46:N46"/>
    <mergeCell ref="G17:G23"/>
    <mergeCell ref="B16:B23"/>
    <mergeCell ref="C17:C23"/>
    <mergeCell ref="B26:B27"/>
    <mergeCell ref="A26:A27"/>
    <mergeCell ref="C26:C27"/>
    <mergeCell ref="G26:G27"/>
    <mergeCell ref="H26:H27"/>
    <mergeCell ref="C40:D40"/>
    <mergeCell ref="C41:D41"/>
    <mergeCell ref="C42:E42"/>
    <mergeCell ref="C43:D43"/>
    <mergeCell ref="C44:E44"/>
    <mergeCell ref="F17:F21"/>
  </mergeCells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Ершова Нина Анатольевна</cp:lastModifiedBy>
  <cp:lastPrinted>2024-08-05T04:37:37Z</cp:lastPrinted>
  <dcterms:created xsi:type="dcterms:W3CDTF">2013-07-25T02:54:56Z</dcterms:created>
  <dcterms:modified xsi:type="dcterms:W3CDTF">2024-08-05T05:47:06Z</dcterms:modified>
</cp:coreProperties>
</file>