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vchuk\Desktop\"/>
    </mc:Choice>
  </mc:AlternateContent>
  <bookViews>
    <workbookView xWindow="0" yWindow="0" windowWidth="28800" windowHeight="12333"/>
  </bookViews>
  <sheets>
    <sheet name="Бюджет" sheetId="1" r:id="rId1"/>
  </sheets>
  <definedNames>
    <definedName name="LAST_CELL" localSheetId="0">Бюджет!#REF!</definedName>
    <definedName name="_xlnm.Print_Titles" localSheetId="0">Бюджет!$11:$11</definedName>
  </definedNames>
  <calcPr calcId="162913"/>
</workbook>
</file>

<file path=xl/calcChain.xml><?xml version="1.0" encoding="utf-8"?>
<calcChain xmlns="http://schemas.openxmlformats.org/spreadsheetml/2006/main">
  <c r="J117" i="1" l="1"/>
  <c r="J118" i="1"/>
  <c r="J119" i="1"/>
  <c r="J91" i="1"/>
  <c r="J92" i="1"/>
  <c r="J86" i="1"/>
  <c r="J73" i="1" l="1"/>
  <c r="J74" i="1"/>
  <c r="J140" i="1" l="1"/>
  <c r="J139" i="1" s="1"/>
  <c r="I139" i="1"/>
  <c r="H139" i="1"/>
  <c r="J138" i="1"/>
  <c r="J137" i="1" s="1"/>
  <c r="I137" i="1"/>
  <c r="H137" i="1"/>
  <c r="J136" i="1"/>
  <c r="J135" i="1"/>
  <c r="J133" i="1"/>
  <c r="J132" i="1"/>
  <c r="J131" i="1"/>
  <c r="I130" i="1"/>
  <c r="H130" i="1"/>
  <c r="J129" i="1"/>
  <c r="J128" i="1"/>
  <c r="J127" i="1"/>
  <c r="J126" i="1"/>
  <c r="J125" i="1"/>
  <c r="J124" i="1"/>
  <c r="I123" i="1"/>
  <c r="H123" i="1"/>
  <c r="J122" i="1"/>
  <c r="J121" i="1" s="1"/>
  <c r="I121" i="1"/>
  <c r="H121" i="1"/>
  <c r="J120" i="1"/>
  <c r="J116" i="1"/>
  <c r="J115" i="1"/>
  <c r="I114" i="1"/>
  <c r="H114" i="1"/>
  <c r="J113" i="1"/>
  <c r="J112" i="1"/>
  <c r="J111" i="1"/>
  <c r="J110" i="1"/>
  <c r="J109" i="1"/>
  <c r="J108" i="1"/>
  <c r="J107" i="1"/>
  <c r="J106" i="1"/>
  <c r="J105" i="1"/>
  <c r="I104" i="1"/>
  <c r="H104" i="1"/>
  <c r="J103" i="1"/>
  <c r="J102" i="1"/>
  <c r="J101" i="1"/>
  <c r="I100" i="1"/>
  <c r="H100" i="1"/>
  <c r="K139" i="1" l="1"/>
  <c r="J130" i="1"/>
  <c r="K100" i="1"/>
  <c r="K114" i="1"/>
  <c r="J100" i="1"/>
  <c r="J114" i="1"/>
  <c r="K121" i="1"/>
  <c r="K137" i="1"/>
  <c r="K130" i="1"/>
  <c r="K123" i="1"/>
  <c r="J123" i="1"/>
  <c r="J104" i="1"/>
  <c r="K104" i="1"/>
  <c r="J84" i="1" l="1"/>
  <c r="J94" i="1"/>
  <c r="J99" i="1" l="1"/>
  <c r="J98" i="1"/>
  <c r="J97" i="1"/>
  <c r="I96" i="1"/>
  <c r="H96" i="1"/>
  <c r="J95" i="1"/>
  <c r="J93" i="1"/>
  <c r="J90" i="1"/>
  <c r="J89" i="1"/>
  <c r="J88" i="1"/>
  <c r="J87" i="1"/>
  <c r="J85" i="1"/>
  <c r="J82" i="1"/>
  <c r="I81" i="1"/>
  <c r="J80" i="1"/>
  <c r="J79" i="1"/>
  <c r="J78" i="1"/>
  <c r="J77" i="1"/>
  <c r="J76" i="1"/>
  <c r="J75" i="1"/>
  <c r="J72" i="1"/>
  <c r="I71" i="1"/>
  <c r="K71" i="1" s="1"/>
  <c r="H71" i="1"/>
  <c r="J70" i="1"/>
  <c r="J69" i="1"/>
  <c r="J68" i="1"/>
  <c r="J67" i="1"/>
  <c r="J66" i="1"/>
  <c r="I65" i="1"/>
  <c r="H65" i="1"/>
  <c r="J64" i="1"/>
  <c r="J63" i="1"/>
  <c r="J62" i="1"/>
  <c r="J61" i="1"/>
  <c r="I60" i="1"/>
  <c r="H60" i="1"/>
  <c r="J59" i="1"/>
  <c r="J58" i="1"/>
  <c r="J57" i="1"/>
  <c r="J56" i="1"/>
  <c r="I55" i="1"/>
  <c r="H55" i="1"/>
  <c r="J54" i="1"/>
  <c r="J53" i="1"/>
  <c r="J52" i="1"/>
  <c r="J51" i="1"/>
  <c r="J50" i="1"/>
  <c r="I49" i="1"/>
  <c r="H49" i="1"/>
  <c r="J48" i="1"/>
  <c r="J47" i="1"/>
  <c r="J46" i="1"/>
  <c r="J45" i="1"/>
  <c r="J44" i="1"/>
  <c r="J43" i="1"/>
  <c r="J42" i="1"/>
  <c r="J41" i="1"/>
  <c r="J40" i="1"/>
  <c r="I39" i="1"/>
  <c r="H39" i="1"/>
  <c r="J38" i="1"/>
  <c r="J37" i="1"/>
  <c r="I36" i="1"/>
  <c r="H36" i="1"/>
  <c r="J35" i="1"/>
  <c r="J34" i="1"/>
  <c r="I33" i="1"/>
  <c r="H33" i="1"/>
  <c r="J32" i="1"/>
  <c r="J31" i="1"/>
  <c r="J30" i="1"/>
  <c r="J29" i="1"/>
  <c r="J28" i="1"/>
  <c r="I27" i="1"/>
  <c r="H27" i="1"/>
  <c r="J26" i="1"/>
  <c r="J25" i="1"/>
  <c r="I24" i="1"/>
  <c r="K24" i="1" s="1"/>
  <c r="H24" i="1"/>
  <c r="J23" i="1"/>
  <c r="J22" i="1"/>
  <c r="I21" i="1"/>
  <c r="H21" i="1"/>
  <c r="J20" i="1"/>
  <c r="J19" i="1"/>
  <c r="I18" i="1"/>
  <c r="H18" i="1"/>
  <c r="J17" i="1"/>
  <c r="J16" i="1"/>
  <c r="I15" i="1"/>
  <c r="K15" i="1" s="1"/>
  <c r="H15" i="1"/>
  <c r="J14" i="1"/>
  <c r="J13" i="1"/>
  <c r="I12" i="1"/>
  <c r="H12" i="1"/>
  <c r="K65" i="1" l="1"/>
  <c r="J21" i="1"/>
  <c r="J36" i="1"/>
  <c r="K60" i="1"/>
  <c r="K39" i="1"/>
  <c r="J65" i="1"/>
  <c r="I141" i="1"/>
  <c r="K27" i="1"/>
  <c r="J12" i="1"/>
  <c r="J15" i="1"/>
  <c r="J18" i="1"/>
  <c r="J27" i="1"/>
  <c r="J39" i="1"/>
  <c r="K55" i="1"/>
  <c r="K18" i="1"/>
  <c r="K21" i="1"/>
  <c r="K49" i="1"/>
  <c r="J60" i="1"/>
  <c r="J71" i="1"/>
  <c r="K33" i="1"/>
  <c r="J49" i="1"/>
  <c r="J55" i="1"/>
  <c r="J24" i="1"/>
  <c r="J33" i="1"/>
  <c r="K36" i="1"/>
  <c r="K12" i="1"/>
  <c r="K96" i="1"/>
  <c r="J96" i="1"/>
  <c r="H81" i="1"/>
  <c r="K81" i="1" s="1"/>
  <c r="J83" i="1"/>
  <c r="J81" i="1"/>
  <c r="J141" i="1" l="1"/>
  <c r="H141" i="1"/>
  <c r="K141" i="1" s="1"/>
</calcChain>
</file>

<file path=xl/sharedStrings.xml><?xml version="1.0" encoding="utf-8"?>
<sst xmlns="http://schemas.openxmlformats.org/spreadsheetml/2006/main" count="611" uniqueCount="158">
  <si>
    <t>7950100000</t>
  </si>
  <si>
    <t>917</t>
  </si>
  <si>
    <t>1003</t>
  </si>
  <si>
    <t>200</t>
  </si>
  <si>
    <t>300</t>
  </si>
  <si>
    <t>600</t>
  </si>
  <si>
    <t>7950200000</t>
  </si>
  <si>
    <t>7950400000</t>
  </si>
  <si>
    <t>0412</t>
  </si>
  <si>
    <t>800</t>
  </si>
  <si>
    <t>904</t>
  </si>
  <si>
    <t>0707</t>
  </si>
  <si>
    <t>100</t>
  </si>
  <si>
    <t>902</t>
  </si>
  <si>
    <t>0405</t>
  </si>
  <si>
    <t>913</t>
  </si>
  <si>
    <t>0409</t>
  </si>
  <si>
    <t>7951000000</t>
  </si>
  <si>
    <t>7951100000</t>
  </si>
  <si>
    <t>7952000000</t>
  </si>
  <si>
    <t>907</t>
  </si>
  <si>
    <t>0701</t>
  </si>
  <si>
    <t>400</t>
  </si>
  <si>
    <t>0702</t>
  </si>
  <si>
    <t>7952100000</t>
  </si>
  <si>
    <t>0703</t>
  </si>
  <si>
    <t>79521S2080</t>
  </si>
  <si>
    <t>7952200000</t>
  </si>
  <si>
    <t>7952300000</t>
  </si>
  <si>
    <t>0709</t>
  </si>
  <si>
    <t>7952400000</t>
  </si>
  <si>
    <t>7952500000</t>
  </si>
  <si>
    <t>7953000000</t>
  </si>
  <si>
    <t>0801</t>
  </si>
  <si>
    <t>7954000000</t>
  </si>
  <si>
    <t>1101</t>
  </si>
  <si>
    <t>7955000000</t>
  </si>
  <si>
    <t>7955100000</t>
  </si>
  <si>
    <t>7955200000</t>
  </si>
  <si>
    <t>0314</t>
  </si>
  <si>
    <t>7955300000</t>
  </si>
  <si>
    <t>п/н</t>
  </si>
  <si>
    <t>Наименование программы</t>
  </si>
  <si>
    <t>Исполнители</t>
  </si>
  <si>
    <t>Код раздела, подраздела</t>
  </si>
  <si>
    <t>Код главного распорядителя</t>
  </si>
  <si>
    <t>Код целевой статьи</t>
  </si>
  <si>
    <t>Код вида расхода</t>
  </si>
  <si>
    <t>Сумма</t>
  </si>
  <si>
    <t>Всего, в том числе:</t>
  </si>
  <si>
    <t>Администрация УКМО</t>
  </si>
  <si>
    <t>УО УКМО</t>
  </si>
  <si>
    <t>МКУ СОЦ</t>
  </si>
  <si>
    <t>Всего:</t>
  </si>
  <si>
    <t>МКУ ЕДДС УКМО</t>
  </si>
  <si>
    <t>7955400000</t>
  </si>
  <si>
    <t>Подпрограмма "Молодежь Усть-Кутского района"</t>
  </si>
  <si>
    <t>Подпрограмма "Патриотическое воспитание молодежи Усть-Кутского района"</t>
  </si>
  <si>
    <t>7956100000</t>
  </si>
  <si>
    <t>Управление культуры, спорта и молодёжной политики Администрации УКМО</t>
  </si>
  <si>
    <t>7956200000</t>
  </si>
  <si>
    <t>7956300000</t>
  </si>
  <si>
    <t>Неисполненные назначения</t>
  </si>
  <si>
    <t>0408</t>
  </si>
  <si>
    <t>Подпрограмма "Профилактика злоупотребления наркотическими средствами, токсическими и психотропными веществами"</t>
  </si>
  <si>
    <t>1004</t>
  </si>
  <si>
    <t>7950500000</t>
  </si>
  <si>
    <t>Муниципальная программа "Поддержка и развитие муниципальных общеобразовательных организаций Усть-Кутского муниципального образования"</t>
  </si>
  <si>
    <t>Приложение №2</t>
  </si>
  <si>
    <t>к постановлению Администрации</t>
  </si>
  <si>
    <t xml:space="preserve"> Усть-Кутского муниципального образования</t>
  </si>
  <si>
    <t>% исполнения плана</t>
  </si>
  <si>
    <t>тыс. руб.</t>
  </si>
  <si>
    <t>Муниципальная программа "Поддержка социально ориентированных некоммерческих организаций и гражданских инициатив в Усть-Кутском муниципальном образовании"</t>
  </si>
  <si>
    <t xml:space="preserve">Муниципальная программа "Комплексная профилактика правонарушений на территории Усть-Кутского муниципального образования" </t>
  </si>
  <si>
    <t>Муниципальная программа "Старшему поколению-активное долголетие на территории Усть-Кутского муниципального образования"</t>
  </si>
  <si>
    <t>7950300000</t>
  </si>
  <si>
    <t xml:space="preserve">Муниципальная программа "Содействие развитию малого и среднего предпринимательства в Усть-Кутском муниципальном образовании" </t>
  </si>
  <si>
    <t xml:space="preserve">Муниципальная программа "Вектор детства, семьи, материнства на территории Усть-Кутского муниципального образования" </t>
  </si>
  <si>
    <t xml:space="preserve">Муниципальная программа "Развитие сельского хозяйства и поддержка развития рынков сельскохозяйственной продукции, сырья и продовольствия в Усть-Кутском муниципальном образовании" </t>
  </si>
  <si>
    <t xml:space="preserve">Подпрограмма "Устойчивое развитие сельских территорий Усть-Кутского муниципального образования" </t>
  </si>
  <si>
    <t>Муниципальная программа "Профилактика социально значимых заболеваний в Усть-Кутском муниципальном образовании"</t>
  </si>
  <si>
    <t>Подпрограмма "Привлечение врачебных кадров в медицинские организации, расположенные на территории Усть-Кутского муниципального образования"</t>
  </si>
  <si>
    <t>Муниципальная программа "Организация летнего отдыха, оздоровления и занятости детей и подростков Усть-Кутского муниципального образования"</t>
  </si>
  <si>
    <t>Мероприятия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Усть-Кутского муниципального образования</t>
  </si>
  <si>
    <t xml:space="preserve">Муниципальная программа "Поддержка и развитие муниципальных дошкольных образовательных организаций Усть-Кутского муниципального образования" </t>
  </si>
  <si>
    <t xml:space="preserve">Муниципальная программа "Совершенствование организации питания в муниципальных образовательных организациях, расположенных на территории Усть-Кутского муниципального образования" </t>
  </si>
  <si>
    <t>Мероприятия по обеспечению бесплатным питьевым молоком, обучающихся 1-4 классов муниципальных общеобразовательных организаций</t>
  </si>
  <si>
    <t>Мероприятия по обеспечению бесплатным двухразовым питанием обучающихся с ограниченными возможностями здоровья в муниципальных общеобразовательных организациях в Иркутской области</t>
  </si>
  <si>
    <t>79522S2957</t>
  </si>
  <si>
    <t>79522S2976</t>
  </si>
  <si>
    <t xml:space="preserve">Муниципальная программа "Обеспечение пожарной безопасности на объектах образовательных организаций Усть-Кутского муниципального образования" </t>
  </si>
  <si>
    <t xml:space="preserve">Муниципальная программа "Обеспечение педагогическими кадрами муниципальных образовательных организаций Усть-Кутского муниципального образования" </t>
  </si>
  <si>
    <t>Муниципальная программа "Развитие дополнительного образования Усть-Кутского муниципального образования"</t>
  </si>
  <si>
    <t>0705</t>
  </si>
  <si>
    <t xml:space="preserve">Муниципальная программа "Развитие культуры Усть-Кутского муниципального образования" </t>
  </si>
  <si>
    <t xml:space="preserve">Подпрограмма "Библиотечное дело" </t>
  </si>
  <si>
    <t>Муниципальная программа "Развитие физической культуры и спорта в Усть-Кутском муниципальном образовании"</t>
  </si>
  <si>
    <t xml:space="preserve">Муниципальная программа "Доступная среда для инвалидов и других маломобильных групп населения" </t>
  </si>
  <si>
    <t>Муниципальная программа "Повышение безопасности дорожного движения в Усть-Кутском муниципальном образовании "</t>
  </si>
  <si>
    <t>Муниципальная программа "Профилактика экстремизма и терроризма на территории Усть-Кутского муниципального образования"</t>
  </si>
  <si>
    <t xml:space="preserve">Муниципальная программа "Энергосбережение и повышение энергетической эффективности Усть-Кутского муниципального образования" </t>
  </si>
  <si>
    <t xml:space="preserve">Муниципальная программа "Построение, развитие и внедрение аппаратно-программного комплекса "Безопасный город" </t>
  </si>
  <si>
    <t xml:space="preserve">Муниципальная программа "Молодежная политика Усть-Кутского района" </t>
  </si>
  <si>
    <t>7952600000</t>
  </si>
  <si>
    <t>Мероприятия по организации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</si>
  <si>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79522L3041</t>
  </si>
  <si>
    <t>7952501000</t>
  </si>
  <si>
    <t>МКУ "СШ №1" УКМО</t>
  </si>
  <si>
    <t>Мероприятия по обеспечению функционирования модели персонифицированного финансирования дополнительного образования детей</t>
  </si>
  <si>
    <t>0909</t>
  </si>
  <si>
    <t>Муниципальная программа "Формирование системы мотивации граждан к ведению здорового образа жизни, включая здоровое питание и отказ от вредных привычек в Усть-Кутском муниципальном образовании"</t>
  </si>
  <si>
    <t>Мероприятия по созданию и обеспечению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</si>
  <si>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7953100000</t>
  </si>
  <si>
    <t>0310</t>
  </si>
  <si>
    <t>7958000000</t>
  </si>
  <si>
    <t>7958100000</t>
  </si>
  <si>
    <t>Мероприятия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</si>
  <si>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Комитет по сельскому хозяйству, природным ресурсам и экологии</t>
  </si>
  <si>
    <t>7958200000</t>
  </si>
  <si>
    <t xml:space="preserve">Подпрограмма "Развитие личных подсобных хозяйств на территорий Усть-Кутского муниципального образования" </t>
  </si>
  <si>
    <t>КУМИ УКМО</t>
  </si>
  <si>
    <t>Мероприятие на развитие домов культуры</t>
  </si>
  <si>
    <t>79530S2100</t>
  </si>
  <si>
    <t>79531L519A</t>
  </si>
  <si>
    <t>Мероприятия по обеспечению развития и укрепления материально-технической базы домов культуры в населенных пунктах с числом жителей до 50 тысяч человек</t>
  </si>
  <si>
    <t>79530L4670</t>
  </si>
  <si>
    <t>Мероприятия по модернизации школьных систем образования в муниципальных общеобразовательных организациях в Иркутской области</t>
  </si>
  <si>
    <t>79526L7500</t>
  </si>
  <si>
    <t>79521S2070</t>
  </si>
  <si>
    <t>1006</t>
  </si>
  <si>
    <t>Мероприятия на создание модельных муниципальных библиотек</t>
  </si>
  <si>
    <t>795A154540</t>
  </si>
  <si>
    <t>79540S2850</t>
  </si>
  <si>
    <t>Мероприятия на приобретение школьных автобусов для обеспечения безопасности школьных перевозок и ежедневного подвоза обучающихся к месту обучения и обратно</t>
  </si>
  <si>
    <t>79551S2590</t>
  </si>
  <si>
    <t>МКУК "Межпоселенческий КДЦ" УКМО</t>
  </si>
  <si>
    <t>Управление культуры, спорта и молодёжной политики Администрации УКМО (ДК "Магистраль")</t>
  </si>
  <si>
    <t>МКУ МФЦ УКСИМП УКМО</t>
  </si>
  <si>
    <t>0804</t>
  </si>
  <si>
    <t>МКУ "СОЦ"</t>
  </si>
  <si>
    <t>Мероприятия по соблюдению требований к антитеррористической защищенности объектов (территорий) муниципальных образовательных организаций в Иркутской области</t>
  </si>
  <si>
    <t>79552S2949</t>
  </si>
  <si>
    <t>Мероприятия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</si>
  <si>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795EВ51791</t>
  </si>
  <si>
    <t>Мероприятия по приобретению учебников и учебных пособий, а также учебно-методических материалов, необходимых для реализации образовательных программ начального общего, основного общего, среднего общего образования муниципальными общеобразовательными организациями Иркутской области</t>
  </si>
  <si>
    <t>79526S2928</t>
  </si>
  <si>
    <t>795E151690</t>
  </si>
  <si>
    <t>795P422100</t>
  </si>
  <si>
    <t>Муниципальная программа "Безопасность населения и территории Усть-Кутского муниципального образования"</t>
  </si>
  <si>
    <t>7950600000</t>
  </si>
  <si>
    <t>Исполнено на 01.04.2023 год</t>
  </si>
  <si>
    <t>Мероприятия на укрепление материально-технической базы детских художественных школ и детских школ искусств, осуществляющих образовательную деятельность по дополнительным предпрофессиональным программам в области изобразительного искусства</t>
  </si>
  <si>
    <t>79530S2915</t>
  </si>
  <si>
    <t>79540S2630</t>
  </si>
  <si>
    <t>0104</t>
  </si>
  <si>
    <t>Отчёт об исполнении муниципальных программ Усть-Кутского муниципального образования  за                            1 полугодие 2023 года.</t>
  </si>
  <si>
    <t>от 12.07.2023 г.  № 336-п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</si>
</sst>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5" x14ac:knownFonts="1">
    <font>
      <sz val="10"/>
      <name val="Arial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7"/>
      <name val="Times New Roman"/>
      <family val="1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b/>
      <sz val="17"/>
      <name val="Arial"/>
      <family val="2"/>
      <charset val="204"/>
    </font>
    <font>
      <sz val="8"/>
      <name val="Arial"/>
      <family val="2"/>
      <charset val="204"/>
    </font>
    <font>
      <sz val="10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</cellStyleXfs>
  <cellXfs count="214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0" fillId="2" borderId="0" xfId="0" applyFill="1"/>
    <xf numFmtId="0" fontId="0" fillId="4" borderId="0" xfId="0" applyFill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165" fontId="0" fillId="2" borderId="0" xfId="0" applyNumberFormat="1" applyFill="1"/>
    <xf numFmtId="2" fontId="7" fillId="3" borderId="26" xfId="0" applyNumberFormat="1" applyFont="1" applyFill="1" applyBorder="1" applyAlignment="1">
      <alignment horizontal="center" vertical="center"/>
    </xf>
    <xf numFmtId="2" fontId="7" fillId="3" borderId="30" xfId="0" applyNumberFormat="1" applyFont="1" applyFill="1" applyBorder="1" applyAlignment="1">
      <alignment horizontal="center" vertical="center"/>
    </xf>
    <xf numFmtId="2" fontId="7" fillId="3" borderId="7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Border="1" applyAlignment="1">
      <alignment horizontal="right" vertical="center" wrapText="1"/>
    </xf>
    <xf numFmtId="2" fontId="7" fillId="2" borderId="2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165" fontId="7" fillId="3" borderId="6" xfId="0" applyNumberFormat="1" applyFont="1" applyFill="1" applyBorder="1" applyAlignment="1" applyProtection="1">
      <alignment horizontal="right" vertical="center" wrapText="1"/>
    </xf>
    <xf numFmtId="165" fontId="7" fillId="3" borderId="22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 applyProtection="1">
      <alignment horizontal="right" vertical="center" wrapText="1"/>
    </xf>
    <xf numFmtId="165" fontId="6" fillId="2" borderId="23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center" wrapText="1"/>
    </xf>
    <xf numFmtId="165" fontId="6" fillId="2" borderId="16" xfId="0" applyNumberFormat="1" applyFont="1" applyFill="1" applyBorder="1" applyAlignment="1" applyProtection="1">
      <alignment horizontal="right" vertical="center" wrapText="1"/>
    </xf>
    <xf numFmtId="165" fontId="6" fillId="2" borderId="16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 applyProtection="1">
      <alignment vertical="center" wrapText="1"/>
    </xf>
    <xf numFmtId="165" fontId="7" fillId="2" borderId="19" xfId="0" applyNumberFormat="1" applyFont="1" applyFill="1" applyBorder="1" applyAlignment="1" applyProtection="1">
      <alignment horizontal="right"/>
    </xf>
    <xf numFmtId="0" fontId="8" fillId="0" borderId="0" xfId="0" applyFont="1" applyFill="1" applyAlignment="1">
      <alignment horizontal="right" vertical="center" wrapText="1"/>
    </xf>
    <xf numFmtId="0" fontId="9" fillId="2" borderId="0" xfId="0" applyFont="1" applyFill="1"/>
    <xf numFmtId="0" fontId="10" fillId="2" borderId="0" xfId="0" applyFont="1" applyFill="1"/>
    <xf numFmtId="0" fontId="9" fillId="0" borderId="0" xfId="0" applyFont="1"/>
    <xf numFmtId="0" fontId="11" fillId="0" borderId="0" xfId="0" applyFont="1"/>
    <xf numFmtId="0" fontId="9" fillId="2" borderId="0" xfId="0" applyFont="1" applyFill="1" applyBorder="1" applyAlignment="1">
      <alignment horizontal="left"/>
    </xf>
    <xf numFmtId="0" fontId="7" fillId="3" borderId="37" xfId="1" applyFont="1" applyFill="1" applyBorder="1" applyAlignment="1">
      <alignment horizontal="center" vertical="center" wrapText="1"/>
    </xf>
    <xf numFmtId="165" fontId="7" fillId="3" borderId="7" xfId="0" applyNumberFormat="1" applyFont="1" applyFill="1" applyBorder="1" applyAlignment="1">
      <alignment horizontal="right" vertical="center"/>
    </xf>
    <xf numFmtId="165" fontId="6" fillId="2" borderId="2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49" fontId="7" fillId="2" borderId="34" xfId="0" applyNumberFormat="1" applyFont="1" applyFill="1" applyBorder="1" applyAlignment="1" applyProtection="1">
      <alignment horizontal="center"/>
    </xf>
    <xf numFmtId="49" fontId="7" fillId="2" borderId="41" xfId="0" applyNumberFormat="1" applyFont="1" applyFill="1" applyBorder="1" applyAlignment="1" applyProtection="1">
      <alignment horizontal="center"/>
    </xf>
    <xf numFmtId="2" fontId="7" fillId="2" borderId="40" xfId="0" applyNumberFormat="1" applyFont="1" applyFill="1" applyBorder="1" applyAlignment="1">
      <alignment horizontal="center" vertical="center"/>
    </xf>
    <xf numFmtId="49" fontId="7" fillId="2" borderId="36" xfId="0" applyNumberFormat="1" applyFont="1" applyFill="1" applyBorder="1" applyAlignment="1" applyProtection="1">
      <alignment horizontal="center"/>
    </xf>
    <xf numFmtId="2" fontId="7" fillId="3" borderId="42" xfId="0" applyNumberFormat="1" applyFont="1" applyFill="1" applyBorder="1" applyAlignment="1">
      <alignment horizontal="center" vertical="center"/>
    </xf>
    <xf numFmtId="165" fontId="7" fillId="3" borderId="7" xfId="0" applyNumberFormat="1" applyFont="1" applyFill="1" applyBorder="1" applyAlignment="1" applyProtection="1">
      <alignment horizontal="right" vertical="center" wrapText="1"/>
    </xf>
    <xf numFmtId="49" fontId="7" fillId="2" borderId="36" xfId="0" applyNumberFormat="1" applyFont="1" applyFill="1" applyBorder="1" applyAlignment="1" applyProtection="1">
      <alignment horizontal="left"/>
    </xf>
    <xf numFmtId="49" fontId="6" fillId="2" borderId="16" xfId="0" applyNumberFormat="1" applyFont="1" applyFill="1" applyBorder="1" applyAlignment="1" applyProtection="1">
      <alignment horizontal="center" vertical="center" wrapText="1"/>
    </xf>
    <xf numFmtId="49" fontId="6" fillId="2" borderId="14" xfId="0" applyNumberFormat="1" applyFont="1" applyFill="1" applyBorder="1" applyAlignment="1" applyProtection="1">
      <alignment horizontal="left" vertical="center" wrapText="1"/>
    </xf>
    <xf numFmtId="4" fontId="13" fillId="2" borderId="0" xfId="0" applyNumberFormat="1" applyFont="1" applyFill="1"/>
    <xf numFmtId="49" fontId="6" fillId="2" borderId="1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horizontal="right"/>
    </xf>
    <xf numFmtId="49" fontId="14" fillId="2" borderId="12" xfId="0" applyNumberFormat="1" applyFont="1" applyFill="1" applyBorder="1" applyAlignment="1" applyProtection="1">
      <alignment horizontal="left" vertical="center" wrapText="1"/>
    </xf>
    <xf numFmtId="49" fontId="6" fillId="2" borderId="4" xfId="0" applyNumberFormat="1" applyFont="1" applyFill="1" applyBorder="1" applyAlignment="1" applyProtection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2" fontId="7" fillId="0" borderId="39" xfId="0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165" fontId="7" fillId="3" borderId="3" xfId="0" applyNumberFormat="1" applyFont="1" applyFill="1" applyBorder="1" applyAlignment="1" applyProtection="1">
      <alignment horizontal="right" vertical="center" wrapText="1"/>
    </xf>
    <xf numFmtId="2" fontId="6" fillId="0" borderId="36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 applyProtection="1">
      <alignment vertical="center" wrapText="1"/>
    </xf>
    <xf numFmtId="49" fontId="6" fillId="2" borderId="12" xfId="0" applyNumberFormat="1" applyFont="1" applyFill="1" applyBorder="1" applyAlignment="1" applyProtection="1">
      <alignment horizontal="left" vertical="center" wrapText="1"/>
    </xf>
    <xf numFmtId="165" fontId="7" fillId="3" borderId="44" xfId="0" applyNumberFormat="1" applyFont="1" applyFill="1" applyBorder="1" applyAlignment="1">
      <alignment horizontal="right" vertical="center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23" xfId="0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right" vertical="center"/>
    </xf>
    <xf numFmtId="0" fontId="6" fillId="0" borderId="16" xfId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 applyProtection="1">
      <alignment horizontal="center" vertical="center" wrapText="1"/>
    </xf>
    <xf numFmtId="165" fontId="6" fillId="0" borderId="16" xfId="0" applyNumberFormat="1" applyFont="1" applyFill="1" applyBorder="1" applyAlignment="1" applyProtection="1">
      <alignment horizontal="right" vertical="center" wrapText="1"/>
    </xf>
    <xf numFmtId="165" fontId="6" fillId="0" borderId="16" xfId="0" applyNumberFormat="1" applyFont="1" applyFill="1" applyBorder="1" applyAlignment="1">
      <alignment horizontal="right" vertical="center"/>
    </xf>
    <xf numFmtId="165" fontId="6" fillId="0" borderId="25" xfId="0" applyNumberFormat="1" applyFont="1" applyFill="1" applyBorder="1" applyAlignment="1">
      <alignment horizontal="right" vertical="center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righ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 applyProtection="1">
      <alignment horizontal="center" vertical="center" wrapText="1"/>
    </xf>
    <xf numFmtId="165" fontId="6" fillId="0" borderId="34" xfId="0" applyNumberFormat="1" applyFont="1" applyFill="1" applyBorder="1" applyAlignment="1">
      <alignment horizontal="right" vertical="center"/>
    </xf>
    <xf numFmtId="0" fontId="6" fillId="0" borderId="4" xfId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right" vertical="center"/>
    </xf>
    <xf numFmtId="165" fontId="6" fillId="0" borderId="5" xfId="0" applyNumberFormat="1" applyFont="1" applyFill="1" applyBorder="1" applyAlignment="1">
      <alignment horizontal="right" vertical="center"/>
    </xf>
    <xf numFmtId="165" fontId="6" fillId="0" borderId="2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43" xfId="0" applyNumberFormat="1" applyFont="1" applyFill="1" applyBorder="1" applyAlignment="1" applyProtection="1">
      <alignment horizontal="right" vertical="center" wrapText="1"/>
    </xf>
    <xf numFmtId="165" fontId="6" fillId="0" borderId="5" xfId="0" applyNumberFormat="1" applyFont="1" applyFill="1" applyBorder="1" applyAlignment="1" applyProtection="1">
      <alignment horizontal="right" vertical="center" wrapText="1"/>
    </xf>
    <xf numFmtId="0" fontId="6" fillId="0" borderId="3" xfId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49" fontId="6" fillId="0" borderId="49" xfId="0" applyNumberFormat="1" applyFont="1" applyFill="1" applyBorder="1" applyAlignment="1" applyProtection="1">
      <alignment horizontal="center" vertical="center" wrapText="1"/>
    </xf>
    <xf numFmtId="165" fontId="6" fillId="0" borderId="2" xfId="0" applyNumberFormat="1" applyFont="1" applyFill="1" applyBorder="1" applyAlignment="1" applyProtection="1">
      <alignment horizontal="right" vertical="center" wrapText="1"/>
    </xf>
    <xf numFmtId="49" fontId="6" fillId="0" borderId="14" xfId="0" applyNumberFormat="1" applyFont="1" applyFill="1" applyBorder="1" applyAlignment="1" applyProtection="1">
      <alignment horizontal="left" vertical="center" wrapText="1"/>
    </xf>
    <xf numFmtId="49" fontId="6" fillId="0" borderId="35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5" fontId="7" fillId="0" borderId="34" xfId="0" applyNumberFormat="1" applyFont="1" applyFill="1" applyBorder="1" applyAlignment="1">
      <alignment horizontal="right" vertical="center"/>
    </xf>
    <xf numFmtId="0" fontId="6" fillId="0" borderId="35" xfId="0" applyFont="1" applyFill="1" applyBorder="1" applyAlignment="1">
      <alignment horizontal="center" vertical="center" wrapText="1"/>
    </xf>
    <xf numFmtId="165" fontId="7" fillId="3" borderId="6" xfId="0" applyNumberFormat="1" applyFont="1" applyFill="1" applyBorder="1" applyAlignment="1">
      <alignment horizontal="right" vertical="center"/>
    </xf>
    <xf numFmtId="49" fontId="6" fillId="2" borderId="55" xfId="0" applyNumberFormat="1" applyFont="1" applyFill="1" applyBorder="1" applyAlignment="1" applyProtection="1">
      <alignment horizontal="left" vertical="center" wrapText="1"/>
    </xf>
    <xf numFmtId="49" fontId="6" fillId="2" borderId="15" xfId="0" applyNumberFormat="1" applyFont="1" applyFill="1" applyBorder="1" applyAlignment="1" applyProtection="1">
      <alignment horizontal="left" vertical="center" wrapText="1"/>
    </xf>
    <xf numFmtId="49" fontId="6" fillId="2" borderId="48" xfId="0" applyNumberFormat="1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 applyProtection="1">
      <alignment horizontal="left" vertical="center" wrapText="1"/>
    </xf>
    <xf numFmtId="49" fontId="6" fillId="0" borderId="46" xfId="0" applyNumberFormat="1" applyFont="1" applyFill="1" applyBorder="1" applyAlignment="1" applyProtection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49" fontId="6" fillId="2" borderId="16" xfId="0" applyNumberFormat="1" applyFont="1" applyFill="1" applyBorder="1" applyAlignment="1" applyProtection="1">
      <alignment vertical="center" wrapText="1"/>
    </xf>
    <xf numFmtId="0" fontId="0" fillId="0" borderId="0" xfId="0" applyFill="1"/>
    <xf numFmtId="165" fontId="7" fillId="3" borderId="60" xfId="0" applyNumberFormat="1" applyFont="1" applyFill="1" applyBorder="1" applyAlignment="1" applyProtection="1">
      <alignment horizontal="right" vertical="center" wrapText="1"/>
    </xf>
    <xf numFmtId="49" fontId="6" fillId="0" borderId="61" xfId="0" applyNumberFormat="1" applyFont="1" applyFill="1" applyBorder="1" applyAlignment="1" applyProtection="1">
      <alignment horizontal="center" vertical="center" wrapText="1"/>
    </xf>
    <xf numFmtId="165" fontId="7" fillId="3" borderId="44" xfId="0" applyNumberFormat="1" applyFont="1" applyFill="1" applyBorder="1" applyAlignment="1" applyProtection="1">
      <alignment horizontal="right" vertical="center" wrapText="1"/>
    </xf>
    <xf numFmtId="2" fontId="7" fillId="3" borderId="63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 applyProtection="1">
      <alignment horizontal="center" vertical="center" wrapText="1"/>
    </xf>
    <xf numFmtId="49" fontId="14" fillId="2" borderId="8" xfId="0" applyNumberFormat="1" applyFont="1" applyFill="1" applyBorder="1" applyAlignment="1" applyProtection="1">
      <alignment horizontal="left" vertical="center" wrapText="1"/>
    </xf>
    <xf numFmtId="2" fontId="6" fillId="2" borderId="38" xfId="0" applyNumberFormat="1" applyFont="1" applyFill="1" applyBorder="1" applyAlignment="1">
      <alignment horizontal="center" vertical="center"/>
    </xf>
    <xf numFmtId="2" fontId="6" fillId="2" borderId="52" xfId="0" applyNumberFormat="1" applyFont="1" applyFill="1" applyBorder="1" applyAlignment="1">
      <alignment horizontal="center" vertical="center"/>
    </xf>
    <xf numFmtId="2" fontId="6" fillId="2" borderId="33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49" fontId="7" fillId="3" borderId="3" xfId="0" applyNumberFormat="1" applyFont="1" applyFill="1" applyBorder="1" applyAlignment="1" applyProtection="1">
      <alignment horizontal="center" vertical="center" wrapText="1"/>
    </xf>
    <xf numFmtId="0" fontId="7" fillId="2" borderId="47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</xf>
    <xf numFmtId="4" fontId="14" fillId="0" borderId="14" xfId="0" applyNumberFormat="1" applyFont="1" applyBorder="1" applyAlignment="1" applyProtection="1">
      <alignment horizontal="right" vertical="center" wrapText="1"/>
    </xf>
    <xf numFmtId="49" fontId="14" fillId="0" borderId="14" xfId="0" applyNumberFormat="1" applyFont="1" applyBorder="1" applyAlignment="1" applyProtection="1">
      <alignment horizontal="left" vertical="center" wrapText="1"/>
    </xf>
    <xf numFmtId="49" fontId="14" fillId="0" borderId="14" xfId="0" applyNumberFormat="1" applyFont="1" applyBorder="1" applyAlignment="1" applyProtection="1">
      <alignment horizontal="center" vertical="center" wrapText="1"/>
    </xf>
    <xf numFmtId="4" fontId="14" fillId="2" borderId="14" xfId="0" applyNumberFormat="1" applyFont="1" applyFill="1" applyBorder="1" applyAlignment="1" applyProtection="1">
      <alignment horizontal="right" vertical="center" wrapText="1"/>
    </xf>
    <xf numFmtId="2" fontId="6" fillId="2" borderId="39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 applyProtection="1">
      <alignment horizontal="left" vertical="center" wrapText="1"/>
    </xf>
    <xf numFmtId="49" fontId="6" fillId="2" borderId="3" xfId="0" applyNumberFormat="1" applyFont="1" applyFill="1" applyBorder="1" applyAlignment="1" applyProtection="1">
      <alignment horizontal="left" vertical="center" wrapText="1"/>
    </xf>
    <xf numFmtId="49" fontId="6" fillId="2" borderId="35" xfId="0" applyNumberFormat="1" applyFont="1" applyFill="1" applyBorder="1" applyAlignment="1" applyProtection="1">
      <alignment horizontal="left" vertical="center" wrapText="1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 applyProtection="1">
      <alignment horizontal="left" vertical="center" wrapText="1"/>
    </xf>
    <xf numFmtId="49" fontId="7" fillId="2" borderId="32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 applyProtection="1">
      <alignment horizontal="left" vertical="center" wrapText="1"/>
    </xf>
    <xf numFmtId="49" fontId="7" fillId="2" borderId="12" xfId="0" applyNumberFormat="1" applyFont="1" applyFill="1" applyBorder="1" applyAlignment="1" applyProtection="1">
      <alignment horizontal="left" vertical="center" wrapText="1"/>
    </xf>
    <xf numFmtId="2" fontId="6" fillId="2" borderId="38" xfId="0" applyNumberFormat="1" applyFont="1" applyFill="1" applyBorder="1" applyAlignment="1">
      <alignment horizontal="center" vertical="center"/>
    </xf>
    <xf numFmtId="2" fontId="6" fillId="2" borderId="52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49" fontId="7" fillId="2" borderId="18" xfId="0" applyNumberFormat="1" applyFont="1" applyFill="1" applyBorder="1" applyAlignment="1" applyProtection="1">
      <alignment horizontal="left" vertical="center" wrapText="1"/>
    </xf>
    <xf numFmtId="2" fontId="6" fillId="2" borderId="33" xfId="0" applyNumberFormat="1" applyFont="1" applyFill="1" applyBorder="1" applyAlignment="1">
      <alignment horizontal="center" vertical="center"/>
    </xf>
    <xf numFmtId="2" fontId="6" fillId="2" borderId="36" xfId="0" applyNumberFormat="1" applyFont="1" applyFill="1" applyBorder="1" applyAlignment="1">
      <alignment horizontal="center" vertical="center"/>
    </xf>
    <xf numFmtId="2" fontId="7" fillId="0" borderId="33" xfId="0" applyNumberFormat="1" applyFont="1" applyFill="1" applyBorder="1" applyAlignment="1">
      <alignment horizontal="center" vertical="center"/>
    </xf>
    <xf numFmtId="2" fontId="7" fillId="0" borderId="36" xfId="0" applyNumberFormat="1" applyFont="1" applyFill="1" applyBorder="1" applyAlignment="1">
      <alignment horizontal="center" vertical="center"/>
    </xf>
    <xf numFmtId="49" fontId="7" fillId="2" borderId="20" xfId="0" applyNumberFormat="1" applyFont="1" applyFill="1" applyBorder="1" applyAlignment="1" applyProtection="1">
      <alignment horizontal="left" vertical="center" wrapText="1"/>
    </xf>
    <xf numFmtId="49" fontId="7" fillId="2" borderId="8" xfId="0" applyNumberFormat="1" applyFont="1" applyFill="1" applyBorder="1" applyAlignment="1" applyProtection="1">
      <alignment horizontal="left" vertical="center" wrapText="1"/>
    </xf>
    <xf numFmtId="49" fontId="7" fillId="3" borderId="6" xfId="0" applyNumberFormat="1" applyFont="1" applyFill="1" applyBorder="1" applyAlignment="1" applyProtection="1">
      <alignment horizontal="center" vertical="center" wrapText="1"/>
    </xf>
    <xf numFmtId="49" fontId="7" fillId="2" borderId="10" xfId="0" applyNumberFormat="1" applyFont="1" applyFill="1" applyBorder="1" applyAlignment="1" applyProtection="1">
      <alignment horizontal="left" vertical="center" wrapText="1"/>
    </xf>
    <xf numFmtId="49" fontId="7" fillId="2" borderId="35" xfId="0" applyNumberFormat="1" applyFont="1" applyFill="1" applyBorder="1" applyAlignment="1" applyProtection="1">
      <alignment horizontal="left" vertical="center" wrapText="1"/>
    </xf>
    <xf numFmtId="49" fontId="7" fillId="2" borderId="15" xfId="0" applyNumberFormat="1" applyFont="1" applyFill="1" applyBorder="1" applyAlignment="1" applyProtection="1">
      <alignment horizontal="left" vertical="center" wrapText="1"/>
    </xf>
    <xf numFmtId="49" fontId="7" fillId="2" borderId="54" xfId="0" applyNumberFormat="1" applyFont="1" applyFill="1" applyBorder="1" applyAlignment="1" applyProtection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49" fontId="6" fillId="0" borderId="45" xfId="0" applyNumberFormat="1" applyFont="1" applyFill="1" applyBorder="1" applyAlignment="1" applyProtection="1">
      <alignment horizontal="left" vertical="center" wrapText="1"/>
    </xf>
    <xf numFmtId="0" fontId="6" fillId="0" borderId="57" xfId="0" applyFont="1" applyBorder="1" applyAlignment="1">
      <alignment horizontal="left" vertical="center" wrapText="1"/>
    </xf>
    <xf numFmtId="49" fontId="7" fillId="2" borderId="3" xfId="0" applyNumberFormat="1" applyFont="1" applyFill="1" applyBorder="1" applyAlignment="1" applyProtection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49" fontId="7" fillId="2" borderId="16" xfId="0" applyNumberFormat="1" applyFont="1" applyFill="1" applyBorder="1" applyAlignment="1" applyProtection="1">
      <alignment horizontal="left" vertical="center" wrapText="1"/>
    </xf>
    <xf numFmtId="49" fontId="7" fillId="2" borderId="4" xfId="0" applyNumberFormat="1" applyFont="1" applyFill="1" applyBorder="1" applyAlignment="1" applyProtection="1">
      <alignment horizontal="left" vertical="center" wrapText="1"/>
    </xf>
    <xf numFmtId="49" fontId="7" fillId="2" borderId="29" xfId="0" applyNumberFormat="1" applyFont="1" applyFill="1" applyBorder="1" applyAlignment="1" applyProtection="1">
      <alignment horizontal="left" vertical="center" wrapText="1"/>
    </xf>
    <xf numFmtId="49" fontId="7" fillId="2" borderId="39" xfId="0" applyNumberFormat="1" applyFont="1" applyFill="1" applyBorder="1" applyAlignment="1" applyProtection="1">
      <alignment horizontal="left" vertical="center" wrapText="1"/>
    </xf>
    <xf numFmtId="49" fontId="7" fillId="2" borderId="36" xfId="0" applyNumberFormat="1" applyFont="1" applyFill="1" applyBorder="1" applyAlignment="1" applyProtection="1">
      <alignment horizontal="left" vertical="center" wrapText="1"/>
    </xf>
    <xf numFmtId="49" fontId="7" fillId="3" borderId="3" xfId="0" applyNumberFormat="1" applyFont="1" applyFill="1" applyBorder="1" applyAlignment="1" applyProtection="1">
      <alignment horizontal="center" vertical="center" wrapText="1"/>
    </xf>
    <xf numFmtId="0" fontId="7" fillId="2" borderId="47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2" fontId="6" fillId="2" borderId="43" xfId="0" applyNumberFormat="1" applyFont="1" applyFill="1" applyBorder="1" applyAlignment="1">
      <alignment horizontal="center" vertical="center"/>
    </xf>
    <xf numFmtId="2" fontId="6" fillId="2" borderId="50" xfId="0" applyNumberFormat="1" applyFont="1" applyFill="1" applyBorder="1" applyAlignment="1">
      <alignment horizontal="center" vertical="center"/>
    </xf>
    <xf numFmtId="2" fontId="6" fillId="2" borderId="62" xfId="0" applyNumberFormat="1" applyFont="1" applyFill="1" applyBorder="1" applyAlignment="1">
      <alignment horizontal="center" vertical="center"/>
    </xf>
    <xf numFmtId="2" fontId="7" fillId="2" borderId="33" xfId="0" applyNumberFormat="1" applyFont="1" applyFill="1" applyBorder="1" applyAlignment="1">
      <alignment horizontal="center" vertical="center"/>
    </xf>
    <xf numFmtId="2" fontId="7" fillId="2" borderId="39" xfId="0" applyNumberFormat="1" applyFont="1" applyFill="1" applyBorder="1" applyAlignment="1">
      <alignment horizontal="center" vertical="center"/>
    </xf>
    <xf numFmtId="2" fontId="6" fillId="2" borderId="5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2" fillId="2" borderId="0" xfId="0" applyFont="1" applyFill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 applyProtection="1">
      <alignment horizontal="left" vertical="center" wrapText="1"/>
    </xf>
    <xf numFmtId="0" fontId="7" fillId="2" borderId="27" xfId="0" applyFont="1" applyFill="1" applyBorder="1" applyAlignment="1">
      <alignment horizontal="center" vertical="center"/>
    </xf>
    <xf numFmtId="49" fontId="7" fillId="2" borderId="19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2" borderId="58" xfId="0" applyFont="1" applyFill="1" applyBorder="1" applyAlignment="1">
      <alignment horizontal="left"/>
    </xf>
    <xf numFmtId="0" fontId="7" fillId="2" borderId="59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center" vertical="center"/>
    </xf>
    <xf numFmtId="49" fontId="6" fillId="2" borderId="45" xfId="0" applyNumberFormat="1" applyFont="1" applyFill="1" applyBorder="1" applyAlignment="1" applyProtection="1">
      <alignment horizontal="left" vertical="center" wrapText="1"/>
    </xf>
    <xf numFmtId="0" fontId="7" fillId="0" borderId="27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T147"/>
  <sheetViews>
    <sheetView tabSelected="1" zoomScaleNormal="100" zoomScaleSheetLayoutView="100" workbookViewId="0">
      <selection activeCell="F5" sqref="F5:G5"/>
    </sheetView>
  </sheetViews>
  <sheetFormatPr defaultRowHeight="12.85" customHeight="1" outlineLevelRow="1" x14ac:dyDescent="0.2"/>
  <cols>
    <col min="1" max="1" width="5" style="4" customWidth="1"/>
    <col min="2" max="2" width="43.625" style="4" customWidth="1"/>
    <col min="3" max="3" width="23.25" style="4" customWidth="1"/>
    <col min="4" max="4" width="12.75" style="4" customWidth="1"/>
    <col min="5" max="5" width="12.625" style="4" customWidth="1"/>
    <col min="6" max="6" width="13.125" style="4" customWidth="1"/>
    <col min="7" max="7" width="9.375" style="4" customWidth="1"/>
    <col min="8" max="8" width="12.875" style="4" customWidth="1"/>
    <col min="9" max="9" width="13.25" style="4" customWidth="1"/>
    <col min="10" max="10" width="13.875" style="4" customWidth="1"/>
    <col min="11" max="11" width="15" style="4" customWidth="1"/>
    <col min="12" max="12" width="9.125" style="4"/>
    <col min="13" max="13" width="14.75" style="4" customWidth="1"/>
    <col min="14" max="202" width="9.125" style="4"/>
  </cols>
  <sheetData>
    <row r="1" spans="1:202" s="1" customFormat="1" ht="21.75" customHeight="1" x14ac:dyDescent="0.35">
      <c r="A1" s="37"/>
      <c r="B1" s="38"/>
      <c r="C1" s="37"/>
      <c r="D1" s="37"/>
      <c r="E1" s="39"/>
      <c r="F1" s="40"/>
      <c r="G1" s="40"/>
      <c r="H1" s="196" t="s">
        <v>68</v>
      </c>
      <c r="I1" s="196"/>
      <c r="J1" s="196"/>
      <c r="K1" s="196"/>
      <c r="L1" s="36"/>
      <c r="M1" s="3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</row>
    <row r="2" spans="1:202" s="1" customFormat="1" ht="23.2" customHeight="1" x14ac:dyDescent="0.35">
      <c r="A2" s="37"/>
      <c r="B2" s="38"/>
      <c r="C2" s="37"/>
      <c r="D2" s="37"/>
      <c r="E2" s="39"/>
      <c r="F2" s="40"/>
      <c r="G2" s="196" t="s">
        <v>69</v>
      </c>
      <c r="H2" s="196"/>
      <c r="I2" s="196"/>
      <c r="J2" s="196"/>
      <c r="K2" s="196"/>
      <c r="L2" s="16"/>
      <c r="M2" s="1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</row>
    <row r="3" spans="1:202" s="1" customFormat="1" ht="25.5" customHeight="1" x14ac:dyDescent="0.35">
      <c r="A3" s="37"/>
      <c r="B3" s="38"/>
      <c r="C3" s="37"/>
      <c r="D3" s="37"/>
      <c r="E3" s="39"/>
      <c r="F3" s="196" t="s">
        <v>70</v>
      </c>
      <c r="G3" s="196"/>
      <c r="H3" s="196"/>
      <c r="I3" s="196"/>
      <c r="J3" s="196"/>
      <c r="K3" s="196"/>
      <c r="L3" s="17"/>
      <c r="M3" s="17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</row>
    <row r="4" spans="1:202" s="1" customFormat="1" ht="20.350000000000001" customHeight="1" x14ac:dyDescent="0.35">
      <c r="A4" s="37"/>
      <c r="B4" s="38"/>
      <c r="C4" s="37"/>
      <c r="D4" s="37"/>
      <c r="E4" s="39"/>
      <c r="F4" s="196" t="s">
        <v>157</v>
      </c>
      <c r="G4" s="196"/>
      <c r="H4" s="196"/>
      <c r="I4" s="196"/>
      <c r="J4" s="196"/>
      <c r="K4" s="196"/>
      <c r="L4" s="17"/>
      <c r="M4" s="17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</row>
    <row r="5" spans="1:202" s="1" customFormat="1" ht="20.350000000000001" customHeight="1" x14ac:dyDescent="0.35">
      <c r="A5" s="37"/>
      <c r="B5" s="38"/>
      <c r="C5" s="37"/>
      <c r="D5" s="37"/>
      <c r="E5" s="39"/>
      <c r="F5" s="57"/>
      <c r="G5" s="57"/>
      <c r="H5" s="57"/>
      <c r="I5" s="57"/>
      <c r="J5" s="57"/>
      <c r="K5" s="57"/>
      <c r="L5" s="17"/>
      <c r="M5" s="17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</row>
    <row r="6" spans="1:202" s="1" customFormat="1" ht="30.85" customHeight="1" x14ac:dyDescent="0.35">
      <c r="A6" s="37"/>
      <c r="B6" s="38"/>
      <c r="C6" s="37"/>
      <c r="D6" s="37"/>
      <c r="E6" s="37"/>
      <c r="F6" s="37"/>
      <c r="G6" s="41"/>
      <c r="H6" s="41"/>
      <c r="I6" s="37"/>
      <c r="J6" s="37"/>
      <c r="K6" s="37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</row>
    <row r="7" spans="1:202" s="3" customFormat="1" ht="42.1" customHeight="1" x14ac:dyDescent="0.35">
      <c r="A7" s="197" t="s">
        <v>156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</row>
    <row r="8" spans="1:202" s="2" customFormat="1" ht="7.5" customHeight="1" x14ac:dyDescent="0.25">
      <c r="A8" s="8"/>
      <c r="B8" s="9"/>
      <c r="C8" s="9"/>
      <c r="D8" s="9"/>
      <c r="E8" s="9"/>
      <c r="F8" s="9"/>
      <c r="G8" s="9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</row>
    <row r="9" spans="1:202" s="2" customFormat="1" ht="7.5" customHeight="1" x14ac:dyDescent="0.25">
      <c r="A9" s="8"/>
      <c r="B9" s="9"/>
      <c r="C9" s="9"/>
      <c r="D9" s="9"/>
      <c r="E9" s="9"/>
      <c r="F9" s="9"/>
      <c r="G9" s="9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</row>
    <row r="10" spans="1:202" s="2" customFormat="1" ht="24.8" customHeight="1" thickBot="1" x14ac:dyDescent="0.3">
      <c r="A10" s="8"/>
      <c r="B10" s="10"/>
      <c r="C10" s="8"/>
      <c r="D10" s="8"/>
      <c r="E10" s="8"/>
      <c r="F10" s="8"/>
      <c r="G10" s="8"/>
      <c r="H10" s="8"/>
      <c r="I10" s="8"/>
      <c r="J10" s="11" t="s">
        <v>72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</row>
    <row r="11" spans="1:202" ht="52.05" thickBot="1" x14ac:dyDescent="0.25">
      <c r="A11" s="20" t="s">
        <v>41</v>
      </c>
      <c r="B11" s="21" t="s">
        <v>42</v>
      </c>
      <c r="C11" s="21" t="s">
        <v>43</v>
      </c>
      <c r="D11" s="21" t="s">
        <v>44</v>
      </c>
      <c r="E11" s="22" t="s">
        <v>45</v>
      </c>
      <c r="F11" s="21" t="s">
        <v>46</v>
      </c>
      <c r="G11" s="21" t="s">
        <v>47</v>
      </c>
      <c r="H11" s="21" t="s">
        <v>48</v>
      </c>
      <c r="I11" s="19" t="s">
        <v>151</v>
      </c>
      <c r="J11" s="23" t="s">
        <v>62</v>
      </c>
      <c r="K11" s="18" t="s">
        <v>71</v>
      </c>
    </row>
    <row r="12" spans="1:202" ht="31.55" customHeight="1" x14ac:dyDescent="0.2">
      <c r="A12" s="203">
        <v>1</v>
      </c>
      <c r="B12" s="202" t="s">
        <v>73</v>
      </c>
      <c r="C12" s="24" t="s">
        <v>49</v>
      </c>
      <c r="D12" s="155"/>
      <c r="E12" s="155"/>
      <c r="F12" s="155"/>
      <c r="G12" s="155"/>
      <c r="H12" s="25">
        <f>SUM(H13:H14)</f>
        <v>2000</v>
      </c>
      <c r="I12" s="25">
        <f>SUM(I13:I14)</f>
        <v>1630</v>
      </c>
      <c r="J12" s="26">
        <f>SUM(J13:J14)</f>
        <v>370</v>
      </c>
      <c r="K12" s="13">
        <f>I12*100/H12</f>
        <v>81.5</v>
      </c>
      <c r="L12" s="12"/>
      <c r="M12" s="12"/>
    </row>
    <row r="13" spans="1:202" ht="31.55" customHeight="1" x14ac:dyDescent="0.2">
      <c r="A13" s="200"/>
      <c r="B13" s="164"/>
      <c r="C13" s="189" t="s">
        <v>50</v>
      </c>
      <c r="D13" s="129" t="s">
        <v>2</v>
      </c>
      <c r="E13" s="129" t="s">
        <v>1</v>
      </c>
      <c r="F13" s="129" t="s">
        <v>0</v>
      </c>
      <c r="G13" s="129" t="s">
        <v>4</v>
      </c>
      <c r="H13" s="130">
        <v>855</v>
      </c>
      <c r="I13" s="130">
        <v>720</v>
      </c>
      <c r="J13" s="71">
        <f>H13-I13</f>
        <v>135</v>
      </c>
      <c r="K13" s="195"/>
      <c r="M13" s="12"/>
    </row>
    <row r="14" spans="1:202" ht="16.600000000000001" customHeight="1" outlineLevel="1" thickBot="1" x14ac:dyDescent="0.25">
      <c r="A14" s="201"/>
      <c r="B14" s="166"/>
      <c r="C14" s="189"/>
      <c r="D14" s="129" t="s">
        <v>2</v>
      </c>
      <c r="E14" s="129" t="s">
        <v>1</v>
      </c>
      <c r="F14" s="129" t="s">
        <v>0</v>
      </c>
      <c r="G14" s="129" t="s">
        <v>5</v>
      </c>
      <c r="H14" s="130">
        <v>1145</v>
      </c>
      <c r="I14" s="130">
        <v>910</v>
      </c>
      <c r="J14" s="71">
        <f>H14-I14</f>
        <v>235</v>
      </c>
      <c r="K14" s="146"/>
      <c r="M14" s="12"/>
    </row>
    <row r="15" spans="1:202" ht="35.299999999999997" customHeight="1" x14ac:dyDescent="0.2">
      <c r="A15" s="203">
        <v>2</v>
      </c>
      <c r="B15" s="202" t="s">
        <v>74</v>
      </c>
      <c r="C15" s="62" t="s">
        <v>49</v>
      </c>
      <c r="D15" s="170"/>
      <c r="E15" s="170"/>
      <c r="F15" s="170"/>
      <c r="G15" s="170"/>
      <c r="H15" s="63">
        <f>SUM(H16:H17)</f>
        <v>340</v>
      </c>
      <c r="I15" s="63">
        <f>SUM(I16:I17)</f>
        <v>134.99</v>
      </c>
      <c r="J15" s="112">
        <f>SUM(J16:J17)</f>
        <v>205.01</v>
      </c>
      <c r="K15" s="13">
        <f>I15*100/H15</f>
        <v>39.702941176470588</v>
      </c>
      <c r="L15" s="12"/>
      <c r="M15" s="12"/>
    </row>
    <row r="16" spans="1:202" ht="62.2" customHeight="1" x14ac:dyDescent="0.2">
      <c r="A16" s="172"/>
      <c r="B16" s="157"/>
      <c r="C16" s="128" t="s">
        <v>59</v>
      </c>
      <c r="D16" s="96" t="s">
        <v>33</v>
      </c>
      <c r="E16" s="96" t="s">
        <v>10</v>
      </c>
      <c r="F16" s="96" t="s">
        <v>6</v>
      </c>
      <c r="G16" s="96" t="s">
        <v>5</v>
      </c>
      <c r="H16" s="130">
        <v>50</v>
      </c>
      <c r="I16" s="130">
        <v>0</v>
      </c>
      <c r="J16" s="76">
        <f>H16-I16</f>
        <v>50</v>
      </c>
      <c r="K16" s="61"/>
      <c r="L16" s="12"/>
      <c r="M16" s="12"/>
    </row>
    <row r="17" spans="1:202" ht="35.299999999999997" customHeight="1" thickBot="1" x14ac:dyDescent="0.25">
      <c r="A17" s="172"/>
      <c r="B17" s="157"/>
      <c r="C17" s="72" t="s">
        <v>50</v>
      </c>
      <c r="D17" s="73" t="s">
        <v>39</v>
      </c>
      <c r="E17" s="73" t="s">
        <v>1</v>
      </c>
      <c r="F17" s="73" t="s">
        <v>6</v>
      </c>
      <c r="G17" s="73" t="s">
        <v>3</v>
      </c>
      <c r="H17" s="130">
        <v>290</v>
      </c>
      <c r="I17" s="130">
        <v>134.99</v>
      </c>
      <c r="J17" s="76">
        <f>H17-I17</f>
        <v>155.01</v>
      </c>
      <c r="K17" s="120"/>
      <c r="M17" s="12"/>
    </row>
    <row r="18" spans="1:202" ht="57.75" customHeight="1" outlineLevel="1" x14ac:dyDescent="0.2">
      <c r="A18" s="124"/>
      <c r="B18" s="156" t="s">
        <v>75</v>
      </c>
      <c r="C18" s="24" t="s">
        <v>49</v>
      </c>
      <c r="D18" s="155"/>
      <c r="E18" s="155"/>
      <c r="F18" s="155"/>
      <c r="G18" s="155"/>
      <c r="H18" s="25">
        <f>SUM(H19:H20)</f>
        <v>660</v>
      </c>
      <c r="I18" s="25">
        <f>SUM(I19:I20)</f>
        <v>500</v>
      </c>
      <c r="J18" s="25">
        <f>SUM(J19:J20)</f>
        <v>160</v>
      </c>
      <c r="K18" s="13">
        <f>I18*100/H18</f>
        <v>75.757575757575751</v>
      </c>
      <c r="L18" s="12"/>
      <c r="M18" s="12"/>
    </row>
    <row r="19" spans="1:202" ht="57.75" customHeight="1" outlineLevel="1" x14ac:dyDescent="0.2">
      <c r="A19" s="125">
        <v>3</v>
      </c>
      <c r="B19" s="157"/>
      <c r="C19" s="70" t="s">
        <v>50</v>
      </c>
      <c r="D19" s="128" t="s">
        <v>2</v>
      </c>
      <c r="E19" s="128" t="s">
        <v>1</v>
      </c>
      <c r="F19" s="128" t="s">
        <v>76</v>
      </c>
      <c r="G19" s="128" t="s">
        <v>3</v>
      </c>
      <c r="H19" s="130">
        <v>560</v>
      </c>
      <c r="I19" s="130">
        <v>500</v>
      </c>
      <c r="J19" s="69">
        <f>H19-I19</f>
        <v>60</v>
      </c>
      <c r="K19" s="61"/>
      <c r="M19" s="12"/>
    </row>
    <row r="20" spans="1:202" ht="15.7" customHeight="1" outlineLevel="1" thickBot="1" x14ac:dyDescent="0.25">
      <c r="A20" s="126"/>
      <c r="B20" s="204"/>
      <c r="C20" s="80" t="s">
        <v>50</v>
      </c>
      <c r="D20" s="81" t="s">
        <v>2</v>
      </c>
      <c r="E20" s="81" t="s">
        <v>1</v>
      </c>
      <c r="F20" s="81" t="s">
        <v>76</v>
      </c>
      <c r="G20" s="81" t="s">
        <v>4</v>
      </c>
      <c r="H20" s="130">
        <v>100</v>
      </c>
      <c r="I20" s="130">
        <v>0</v>
      </c>
      <c r="J20" s="82">
        <f>H20-I20</f>
        <v>100</v>
      </c>
      <c r="K20" s="64"/>
      <c r="M20" s="12"/>
    </row>
    <row r="21" spans="1:202" s="5" customFormat="1" ht="29.95" customHeight="1" x14ac:dyDescent="0.2">
      <c r="A21" s="203">
        <v>4</v>
      </c>
      <c r="B21" s="202" t="s">
        <v>77</v>
      </c>
      <c r="C21" s="24" t="s">
        <v>49</v>
      </c>
      <c r="D21" s="155"/>
      <c r="E21" s="155"/>
      <c r="F21" s="155"/>
      <c r="G21" s="155"/>
      <c r="H21" s="25">
        <f>SUM(H22:H23)</f>
        <v>2030</v>
      </c>
      <c r="I21" s="25">
        <f>SUM(I22:I23)</f>
        <v>0</v>
      </c>
      <c r="J21" s="26">
        <f>SUM(J22:J23)</f>
        <v>2030</v>
      </c>
      <c r="K21" s="13">
        <f>I21*100/H21</f>
        <v>0</v>
      </c>
      <c r="L21" s="12"/>
      <c r="M21" s="12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</row>
    <row r="22" spans="1:202" s="5" customFormat="1" ht="29.95" customHeight="1" outlineLevel="1" x14ac:dyDescent="0.2">
      <c r="A22" s="200"/>
      <c r="B22" s="164"/>
      <c r="C22" s="70" t="s">
        <v>50</v>
      </c>
      <c r="D22" s="128" t="s">
        <v>8</v>
      </c>
      <c r="E22" s="128" t="s">
        <v>1</v>
      </c>
      <c r="F22" s="128" t="s">
        <v>7</v>
      </c>
      <c r="G22" s="128" t="s">
        <v>3</v>
      </c>
      <c r="H22" s="130">
        <v>30</v>
      </c>
      <c r="I22" s="130">
        <v>0</v>
      </c>
      <c r="J22" s="69">
        <f>H22-I22</f>
        <v>30</v>
      </c>
      <c r="K22" s="149"/>
      <c r="L22" s="4"/>
      <c r="M22" s="12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</row>
    <row r="23" spans="1:202" s="5" customFormat="1" ht="29.95" customHeight="1" outlineLevel="1" thickBot="1" x14ac:dyDescent="0.25">
      <c r="A23" s="201"/>
      <c r="B23" s="166"/>
      <c r="C23" s="83" t="s">
        <v>50</v>
      </c>
      <c r="D23" s="77" t="s">
        <v>8</v>
      </c>
      <c r="E23" s="77" t="s">
        <v>1</v>
      </c>
      <c r="F23" s="77" t="s">
        <v>7</v>
      </c>
      <c r="G23" s="77" t="s">
        <v>9</v>
      </c>
      <c r="H23" s="130">
        <v>2000</v>
      </c>
      <c r="I23" s="130">
        <v>0</v>
      </c>
      <c r="J23" s="79">
        <f>H23-I23</f>
        <v>2000</v>
      </c>
      <c r="K23" s="150"/>
      <c r="L23" s="4"/>
      <c r="M23" s="12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</row>
    <row r="24" spans="1:202" ht="29.95" customHeight="1" outlineLevel="1" x14ac:dyDescent="0.2">
      <c r="A24" s="125"/>
      <c r="B24" s="156" t="s">
        <v>78</v>
      </c>
      <c r="C24" s="24" t="s">
        <v>49</v>
      </c>
      <c r="D24" s="155"/>
      <c r="E24" s="155"/>
      <c r="F24" s="155"/>
      <c r="G24" s="155"/>
      <c r="H24" s="25">
        <f>SUM(H25:H26)</f>
        <v>1030</v>
      </c>
      <c r="I24" s="25">
        <f>SUM(I25:I26)</f>
        <v>364.52</v>
      </c>
      <c r="J24" s="26">
        <f>SUM(J25:J26)</f>
        <v>665.48</v>
      </c>
      <c r="K24" s="13">
        <f>I24*100/H24</f>
        <v>35.390291262135925</v>
      </c>
      <c r="L24" s="12"/>
      <c r="M24" s="12"/>
    </row>
    <row r="25" spans="1:202" ht="39.75" customHeight="1" outlineLevel="1" x14ac:dyDescent="0.2">
      <c r="A25" s="125">
        <v>5</v>
      </c>
      <c r="B25" s="157"/>
      <c r="C25" s="70" t="s">
        <v>50</v>
      </c>
      <c r="D25" s="128" t="s">
        <v>65</v>
      </c>
      <c r="E25" s="128" t="s">
        <v>1</v>
      </c>
      <c r="F25" s="128" t="s">
        <v>66</v>
      </c>
      <c r="G25" s="128" t="s">
        <v>3</v>
      </c>
      <c r="H25" s="130">
        <v>230.3</v>
      </c>
      <c r="I25" s="130">
        <v>120</v>
      </c>
      <c r="J25" s="69">
        <f>H25-I25</f>
        <v>110.30000000000001</v>
      </c>
      <c r="K25" s="149"/>
      <c r="M25" s="12"/>
    </row>
    <row r="26" spans="1:202" ht="45.8" customHeight="1" outlineLevel="1" thickBot="1" x14ac:dyDescent="0.25">
      <c r="A26" s="125"/>
      <c r="B26" s="157"/>
      <c r="C26" s="72" t="s">
        <v>50</v>
      </c>
      <c r="D26" s="73" t="s">
        <v>65</v>
      </c>
      <c r="E26" s="73" t="s">
        <v>1</v>
      </c>
      <c r="F26" s="113" t="s">
        <v>66</v>
      </c>
      <c r="G26" s="73" t="s">
        <v>4</v>
      </c>
      <c r="H26" s="130">
        <v>799.7</v>
      </c>
      <c r="I26" s="130">
        <v>244.52</v>
      </c>
      <c r="J26" s="76">
        <f>H26-I26</f>
        <v>555.18000000000006</v>
      </c>
      <c r="K26" s="150"/>
      <c r="L26" s="111"/>
      <c r="M26" s="12"/>
    </row>
    <row r="27" spans="1:202" ht="50.3" customHeight="1" x14ac:dyDescent="0.2">
      <c r="A27" s="198">
        <v>6</v>
      </c>
      <c r="B27" s="202" t="s">
        <v>79</v>
      </c>
      <c r="C27" s="24" t="s">
        <v>49</v>
      </c>
      <c r="D27" s="155"/>
      <c r="E27" s="155"/>
      <c r="F27" s="155"/>
      <c r="G27" s="155"/>
      <c r="H27" s="25">
        <f>SUM(H28:H32)</f>
        <v>4308</v>
      </c>
      <c r="I27" s="25">
        <f>SUM(I28:I32)</f>
        <v>60</v>
      </c>
      <c r="J27" s="51">
        <f>SUM(J28:J32)</f>
        <v>4248</v>
      </c>
      <c r="K27" s="50">
        <f>I27*100/H27</f>
        <v>1.392757660167131</v>
      </c>
      <c r="L27" s="12"/>
      <c r="M27" s="12"/>
    </row>
    <row r="28" spans="1:202" ht="36.75" customHeight="1" x14ac:dyDescent="0.2">
      <c r="A28" s="175"/>
      <c r="B28" s="164"/>
      <c r="C28" s="205" t="s">
        <v>118</v>
      </c>
      <c r="D28" s="128" t="s">
        <v>14</v>
      </c>
      <c r="E28" s="128" t="s">
        <v>13</v>
      </c>
      <c r="F28" s="128" t="s">
        <v>115</v>
      </c>
      <c r="G28" s="128" t="s">
        <v>3</v>
      </c>
      <c r="H28" s="68">
        <v>165</v>
      </c>
      <c r="I28" s="71">
        <v>60</v>
      </c>
      <c r="J28" s="86">
        <f>H28-I28</f>
        <v>105</v>
      </c>
      <c r="K28" s="195"/>
      <c r="M28" s="12"/>
    </row>
    <row r="29" spans="1:202" ht="44.2" customHeight="1" x14ac:dyDescent="0.2">
      <c r="A29" s="175"/>
      <c r="B29" s="164"/>
      <c r="C29" s="205"/>
      <c r="D29" s="128" t="s">
        <v>14</v>
      </c>
      <c r="E29" s="128" t="s">
        <v>13</v>
      </c>
      <c r="F29" s="128" t="s">
        <v>115</v>
      </c>
      <c r="G29" s="128" t="s">
        <v>4</v>
      </c>
      <c r="H29" s="68">
        <v>913</v>
      </c>
      <c r="I29" s="71">
        <v>0</v>
      </c>
      <c r="J29" s="86">
        <f>H29-I29</f>
        <v>913</v>
      </c>
      <c r="K29" s="145"/>
      <c r="M29" s="12"/>
    </row>
    <row r="30" spans="1:202" ht="46.55" customHeight="1" outlineLevel="1" x14ac:dyDescent="0.2">
      <c r="A30" s="175"/>
      <c r="B30" s="164"/>
      <c r="C30" s="205"/>
      <c r="D30" s="128" t="s">
        <v>14</v>
      </c>
      <c r="E30" s="128" t="s">
        <v>13</v>
      </c>
      <c r="F30" s="128" t="s">
        <v>115</v>
      </c>
      <c r="G30" s="128" t="s">
        <v>9</v>
      </c>
      <c r="H30" s="68">
        <v>320</v>
      </c>
      <c r="I30" s="71">
        <v>0</v>
      </c>
      <c r="J30" s="86">
        <f>H30-I30</f>
        <v>320</v>
      </c>
      <c r="K30" s="145"/>
      <c r="M30" s="12"/>
    </row>
    <row r="31" spans="1:202" ht="80.2" customHeight="1" outlineLevel="1" x14ac:dyDescent="0.2">
      <c r="A31" s="175"/>
      <c r="B31" s="56" t="s">
        <v>120</v>
      </c>
      <c r="C31" s="70" t="s">
        <v>118</v>
      </c>
      <c r="D31" s="128" t="s">
        <v>14</v>
      </c>
      <c r="E31" s="128" t="s">
        <v>13</v>
      </c>
      <c r="F31" s="128" t="s">
        <v>119</v>
      </c>
      <c r="G31" s="128" t="s">
        <v>9</v>
      </c>
      <c r="H31" s="68">
        <v>1950</v>
      </c>
      <c r="I31" s="71">
        <v>0</v>
      </c>
      <c r="J31" s="86">
        <f>H31-I31</f>
        <v>1950</v>
      </c>
      <c r="K31" s="145"/>
      <c r="M31" s="12"/>
    </row>
    <row r="32" spans="1:202" ht="69.7" customHeight="1" outlineLevel="1" thickBot="1" x14ac:dyDescent="0.25">
      <c r="A32" s="177"/>
      <c r="B32" s="65" t="s">
        <v>80</v>
      </c>
      <c r="C32" s="83" t="s">
        <v>50</v>
      </c>
      <c r="D32" s="77" t="s">
        <v>63</v>
      </c>
      <c r="E32" s="77" t="s">
        <v>1</v>
      </c>
      <c r="F32" s="77" t="s">
        <v>116</v>
      </c>
      <c r="G32" s="77" t="s">
        <v>9</v>
      </c>
      <c r="H32" s="78">
        <v>960</v>
      </c>
      <c r="I32" s="84">
        <v>0</v>
      </c>
      <c r="J32" s="85">
        <f>H32-I32</f>
        <v>960</v>
      </c>
      <c r="K32" s="146"/>
      <c r="M32" s="12"/>
    </row>
    <row r="33" spans="1:202" s="5" customFormat="1" ht="37.450000000000003" customHeight="1" x14ac:dyDescent="0.2">
      <c r="A33" s="199">
        <v>7</v>
      </c>
      <c r="B33" s="163" t="s">
        <v>81</v>
      </c>
      <c r="C33" s="62" t="s">
        <v>49</v>
      </c>
      <c r="D33" s="170"/>
      <c r="E33" s="170"/>
      <c r="F33" s="170"/>
      <c r="G33" s="170"/>
      <c r="H33" s="63">
        <f>SUM(H34:H35)</f>
        <v>5760</v>
      </c>
      <c r="I33" s="63">
        <f>SUM(I34:I35)</f>
        <v>979.36</v>
      </c>
      <c r="J33" s="63">
        <f>SUM(J34:J35)</f>
        <v>4780.6400000000003</v>
      </c>
      <c r="K33" s="13">
        <f>I33*100/H33</f>
        <v>17.002777777777776</v>
      </c>
      <c r="L33" s="12"/>
      <c r="M33" s="12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</row>
    <row r="34" spans="1:202" s="5" customFormat="1" ht="50.3" customHeight="1" outlineLevel="1" x14ac:dyDescent="0.2">
      <c r="A34" s="200"/>
      <c r="B34" s="164"/>
      <c r="C34" s="70" t="s">
        <v>50</v>
      </c>
      <c r="D34" s="128" t="s">
        <v>110</v>
      </c>
      <c r="E34" s="128" t="s">
        <v>1</v>
      </c>
      <c r="F34" s="128" t="s">
        <v>17</v>
      </c>
      <c r="G34" s="128" t="s">
        <v>3</v>
      </c>
      <c r="H34" s="130">
        <v>60</v>
      </c>
      <c r="I34" s="130">
        <v>0</v>
      </c>
      <c r="J34" s="86">
        <f>H34-I34</f>
        <v>60</v>
      </c>
      <c r="K34" s="149"/>
      <c r="L34" s="4"/>
      <c r="M34" s="12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</row>
    <row r="35" spans="1:202" s="5" customFormat="1" ht="86.3" customHeight="1" outlineLevel="1" thickBot="1" x14ac:dyDescent="0.25">
      <c r="A35" s="201"/>
      <c r="B35" s="59" t="s">
        <v>82</v>
      </c>
      <c r="C35" s="83" t="s">
        <v>50</v>
      </c>
      <c r="D35" s="77" t="s">
        <v>2</v>
      </c>
      <c r="E35" s="77" t="s">
        <v>1</v>
      </c>
      <c r="F35" s="77" t="s">
        <v>18</v>
      </c>
      <c r="G35" s="77" t="s">
        <v>4</v>
      </c>
      <c r="H35" s="130">
        <v>5700</v>
      </c>
      <c r="I35" s="130">
        <v>979.36</v>
      </c>
      <c r="J35" s="82">
        <f>H35-I35</f>
        <v>4720.6400000000003</v>
      </c>
      <c r="K35" s="150"/>
      <c r="L35" s="4"/>
      <c r="M35" s="12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</row>
    <row r="36" spans="1:202" s="5" customFormat="1" ht="65.25" customHeight="1" x14ac:dyDescent="0.2">
      <c r="A36" s="203">
        <v>8</v>
      </c>
      <c r="B36" s="202" t="s">
        <v>85</v>
      </c>
      <c r="C36" s="24" t="s">
        <v>49</v>
      </c>
      <c r="D36" s="155"/>
      <c r="E36" s="155"/>
      <c r="F36" s="155"/>
      <c r="G36" s="155"/>
      <c r="H36" s="25">
        <f>SUM(H37:H38)</f>
        <v>30821.32</v>
      </c>
      <c r="I36" s="25">
        <f>SUM(I37:I38)</f>
        <v>227.8</v>
      </c>
      <c r="J36" s="25">
        <f>SUM(J37:J38)</f>
        <v>30593.52</v>
      </c>
      <c r="K36" s="13">
        <f>I36*100/H36</f>
        <v>0.73909877967588666</v>
      </c>
      <c r="L36" s="4"/>
      <c r="M36" s="12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</row>
    <row r="37" spans="1:202" s="5" customFormat="1" ht="60.1" customHeight="1" x14ac:dyDescent="0.2">
      <c r="A37" s="172"/>
      <c r="B37" s="157"/>
      <c r="C37" s="70" t="s">
        <v>50</v>
      </c>
      <c r="D37" s="128" t="s">
        <v>21</v>
      </c>
      <c r="E37" s="128" t="s">
        <v>1</v>
      </c>
      <c r="F37" s="128" t="s">
        <v>19</v>
      </c>
      <c r="G37" s="128" t="s">
        <v>22</v>
      </c>
      <c r="H37" s="68">
        <v>6000</v>
      </c>
      <c r="I37" s="71">
        <v>0</v>
      </c>
      <c r="J37" s="86">
        <f>H37-I37</f>
        <v>6000</v>
      </c>
      <c r="K37" s="151"/>
      <c r="L37" s="4"/>
      <c r="M37" s="12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</row>
    <row r="38" spans="1:202" s="5" customFormat="1" ht="51.7" customHeight="1" outlineLevel="1" thickBot="1" x14ac:dyDescent="0.25">
      <c r="A38" s="201"/>
      <c r="B38" s="166"/>
      <c r="C38" s="97" t="s">
        <v>51</v>
      </c>
      <c r="D38" s="77" t="s">
        <v>21</v>
      </c>
      <c r="E38" s="77" t="s">
        <v>20</v>
      </c>
      <c r="F38" s="77" t="s">
        <v>19</v>
      </c>
      <c r="G38" s="77" t="s">
        <v>3</v>
      </c>
      <c r="H38" s="78">
        <v>24821.32</v>
      </c>
      <c r="I38" s="84">
        <v>227.8</v>
      </c>
      <c r="J38" s="98">
        <f>H38-I38</f>
        <v>24593.52</v>
      </c>
      <c r="K38" s="152"/>
      <c r="L38" s="4"/>
      <c r="M38" s="12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</row>
    <row r="39" spans="1:202" ht="35.299999999999997" customHeight="1" x14ac:dyDescent="0.2">
      <c r="A39" s="198">
        <v>9</v>
      </c>
      <c r="B39" s="156" t="s">
        <v>83</v>
      </c>
      <c r="C39" s="24" t="s">
        <v>49</v>
      </c>
      <c r="D39" s="155"/>
      <c r="E39" s="155"/>
      <c r="F39" s="155"/>
      <c r="G39" s="155"/>
      <c r="H39" s="25">
        <f>SUM(H40:H48)</f>
        <v>30010.159999999996</v>
      </c>
      <c r="I39" s="25">
        <f>SUM(I40:I48)</f>
        <v>4030.6600000000003</v>
      </c>
      <c r="J39" s="25">
        <f>SUM(J40:J48)</f>
        <v>25979.5</v>
      </c>
      <c r="K39" s="13">
        <f>I39*100/H39</f>
        <v>13.430984706512731</v>
      </c>
      <c r="M39" s="12"/>
    </row>
    <row r="40" spans="1:202" s="5" customFormat="1" ht="40.450000000000003" customHeight="1" outlineLevel="1" x14ac:dyDescent="0.2">
      <c r="A40" s="175"/>
      <c r="B40" s="157"/>
      <c r="C40" s="87" t="s">
        <v>51</v>
      </c>
      <c r="D40" s="128" t="s">
        <v>11</v>
      </c>
      <c r="E40" s="128" t="s">
        <v>20</v>
      </c>
      <c r="F40" s="128" t="s">
        <v>24</v>
      </c>
      <c r="G40" s="128" t="s">
        <v>12</v>
      </c>
      <c r="H40" s="68">
        <v>2485</v>
      </c>
      <c r="I40" s="71">
        <v>0</v>
      </c>
      <c r="J40" s="69">
        <f t="shared" ref="J40:J48" si="0">H40-I40</f>
        <v>2485</v>
      </c>
      <c r="K40" s="149"/>
      <c r="L40" s="4"/>
      <c r="M40" s="12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</row>
    <row r="41" spans="1:202" s="5" customFormat="1" ht="40.450000000000003" customHeight="1" outlineLevel="1" x14ac:dyDescent="0.2">
      <c r="A41" s="175"/>
      <c r="B41" s="157"/>
      <c r="C41" s="87" t="s">
        <v>51</v>
      </c>
      <c r="D41" s="128" t="s">
        <v>29</v>
      </c>
      <c r="E41" s="128" t="s">
        <v>20</v>
      </c>
      <c r="F41" s="128" t="s">
        <v>24</v>
      </c>
      <c r="G41" s="128" t="s">
        <v>12</v>
      </c>
      <c r="H41" s="130">
        <v>2858.6</v>
      </c>
      <c r="I41" s="130">
        <v>194</v>
      </c>
      <c r="J41" s="69">
        <f t="shared" si="0"/>
        <v>2664.6</v>
      </c>
      <c r="K41" s="134"/>
      <c r="L41" s="4"/>
      <c r="M41" s="12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</row>
    <row r="42" spans="1:202" s="5" customFormat="1" ht="40.450000000000003" customHeight="1" outlineLevel="1" x14ac:dyDescent="0.2">
      <c r="A42" s="175"/>
      <c r="B42" s="157"/>
      <c r="C42" s="87" t="s">
        <v>51</v>
      </c>
      <c r="D42" s="128" t="s">
        <v>29</v>
      </c>
      <c r="E42" s="128" t="s">
        <v>20</v>
      </c>
      <c r="F42" s="128" t="s">
        <v>24</v>
      </c>
      <c r="G42" s="128" t="s">
        <v>3</v>
      </c>
      <c r="H42" s="68">
        <v>4108.57</v>
      </c>
      <c r="I42" s="71">
        <v>1368.22</v>
      </c>
      <c r="J42" s="69">
        <f t="shared" si="0"/>
        <v>2740.3499999999995</v>
      </c>
      <c r="K42" s="134"/>
      <c r="L42" s="4"/>
      <c r="M42" s="12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</row>
    <row r="43" spans="1:202" s="5" customFormat="1" ht="40.450000000000003" customHeight="1" outlineLevel="1" x14ac:dyDescent="0.2">
      <c r="A43" s="176"/>
      <c r="B43" s="157"/>
      <c r="C43" s="87" t="s">
        <v>51</v>
      </c>
      <c r="D43" s="128" t="s">
        <v>11</v>
      </c>
      <c r="E43" s="128" t="s">
        <v>20</v>
      </c>
      <c r="F43" s="128" t="s">
        <v>24</v>
      </c>
      <c r="G43" s="128" t="s">
        <v>5</v>
      </c>
      <c r="H43" s="130">
        <v>990.3</v>
      </c>
      <c r="I43" s="130">
        <v>0</v>
      </c>
      <c r="J43" s="69">
        <f t="shared" si="0"/>
        <v>990.3</v>
      </c>
      <c r="K43" s="134"/>
      <c r="L43" s="4"/>
      <c r="M43" s="12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</row>
    <row r="44" spans="1:202" s="5" customFormat="1" ht="40.450000000000003" customHeight="1" outlineLevel="1" x14ac:dyDescent="0.2">
      <c r="A44" s="176"/>
      <c r="B44" s="157"/>
      <c r="C44" s="87" t="s">
        <v>51</v>
      </c>
      <c r="D44" s="128" t="s">
        <v>29</v>
      </c>
      <c r="E44" s="128" t="s">
        <v>20</v>
      </c>
      <c r="F44" s="128" t="s">
        <v>129</v>
      </c>
      <c r="G44" s="128" t="s">
        <v>3</v>
      </c>
      <c r="H44" s="130">
        <v>1193.1400000000001</v>
      </c>
      <c r="I44" s="130">
        <v>592.25</v>
      </c>
      <c r="J44" s="69">
        <f t="shared" si="0"/>
        <v>600.8900000000001</v>
      </c>
      <c r="K44" s="134"/>
      <c r="L44" s="4"/>
      <c r="M44" s="12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</row>
    <row r="45" spans="1:202" s="5" customFormat="1" ht="40.450000000000003" customHeight="1" outlineLevel="1" x14ac:dyDescent="0.2">
      <c r="A45" s="176"/>
      <c r="B45" s="157"/>
      <c r="C45" s="87" t="s">
        <v>50</v>
      </c>
      <c r="D45" s="128" t="s">
        <v>29</v>
      </c>
      <c r="E45" s="128" t="s">
        <v>1</v>
      </c>
      <c r="F45" s="128" t="s">
        <v>24</v>
      </c>
      <c r="G45" s="128" t="s">
        <v>22</v>
      </c>
      <c r="H45" s="68">
        <v>15961.7</v>
      </c>
      <c r="I45" s="71">
        <v>0</v>
      </c>
      <c r="J45" s="69">
        <f t="shared" si="0"/>
        <v>15961.7</v>
      </c>
      <c r="K45" s="134"/>
      <c r="L45" s="4"/>
      <c r="M45" s="12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</row>
    <row r="46" spans="1:202" s="5" customFormat="1" ht="40.450000000000003" customHeight="1" outlineLevel="1" x14ac:dyDescent="0.2">
      <c r="A46" s="176"/>
      <c r="B46" s="163"/>
      <c r="C46" s="87" t="s">
        <v>51</v>
      </c>
      <c r="D46" s="128" t="s">
        <v>29</v>
      </c>
      <c r="E46" s="128" t="s">
        <v>20</v>
      </c>
      <c r="F46" s="128" t="s">
        <v>24</v>
      </c>
      <c r="G46" s="128" t="s">
        <v>5</v>
      </c>
      <c r="H46" s="130">
        <v>92.35</v>
      </c>
      <c r="I46" s="130">
        <v>0</v>
      </c>
      <c r="J46" s="69">
        <f t="shared" si="0"/>
        <v>92.35</v>
      </c>
      <c r="K46" s="134"/>
      <c r="L46" s="4"/>
      <c r="M46" s="12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</row>
    <row r="47" spans="1:202" s="5" customFormat="1" ht="25.5" customHeight="1" outlineLevel="1" x14ac:dyDescent="0.2">
      <c r="A47" s="176"/>
      <c r="B47" s="135" t="s">
        <v>84</v>
      </c>
      <c r="C47" s="87" t="s">
        <v>51</v>
      </c>
      <c r="D47" s="128" t="s">
        <v>29</v>
      </c>
      <c r="E47" s="128" t="s">
        <v>20</v>
      </c>
      <c r="F47" s="128" t="s">
        <v>26</v>
      </c>
      <c r="G47" s="128" t="s">
        <v>3</v>
      </c>
      <c r="H47" s="68">
        <v>2042.04</v>
      </c>
      <c r="I47" s="71">
        <v>1597.73</v>
      </c>
      <c r="J47" s="69">
        <f t="shared" si="0"/>
        <v>444.30999999999995</v>
      </c>
      <c r="K47" s="134"/>
      <c r="L47" s="4"/>
      <c r="M47" s="12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</row>
    <row r="48" spans="1:202" s="5" customFormat="1" ht="63.1" customHeight="1" outlineLevel="1" thickBot="1" x14ac:dyDescent="0.25">
      <c r="A48" s="176"/>
      <c r="B48" s="137"/>
      <c r="C48" s="99" t="s">
        <v>51</v>
      </c>
      <c r="D48" s="96" t="s">
        <v>29</v>
      </c>
      <c r="E48" s="96" t="s">
        <v>20</v>
      </c>
      <c r="F48" s="96" t="s">
        <v>26</v>
      </c>
      <c r="G48" s="96" t="s">
        <v>5</v>
      </c>
      <c r="H48" s="130">
        <v>278.45999999999998</v>
      </c>
      <c r="I48" s="130">
        <v>278.45999999999998</v>
      </c>
      <c r="J48" s="76">
        <f t="shared" si="0"/>
        <v>0</v>
      </c>
      <c r="K48" s="150"/>
      <c r="L48" s="4"/>
      <c r="M48" s="12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</row>
    <row r="49" spans="1:202" ht="39.75" customHeight="1" x14ac:dyDescent="0.2">
      <c r="A49" s="171">
        <v>10</v>
      </c>
      <c r="B49" s="143" t="s">
        <v>86</v>
      </c>
      <c r="C49" s="42" t="s">
        <v>49</v>
      </c>
      <c r="D49" s="155"/>
      <c r="E49" s="155"/>
      <c r="F49" s="155"/>
      <c r="G49" s="155"/>
      <c r="H49" s="100">
        <f>H50+H51+H53+H54+H52</f>
        <v>54368.72</v>
      </c>
      <c r="I49" s="100">
        <f>I50+I51+I53+I54+I52</f>
        <v>15107.57</v>
      </c>
      <c r="J49" s="43">
        <f>J50+J51+J53+J54+J52</f>
        <v>39261.15</v>
      </c>
      <c r="K49" s="50">
        <f>I49*100/H49</f>
        <v>27.787246048831019</v>
      </c>
      <c r="L49" s="12"/>
      <c r="M49" s="12"/>
    </row>
    <row r="50" spans="1:202" s="5" customFormat="1" ht="66.849999999999994" customHeight="1" x14ac:dyDescent="0.2">
      <c r="A50" s="172"/>
      <c r="B50" s="158"/>
      <c r="C50" s="87" t="s">
        <v>51</v>
      </c>
      <c r="D50" s="128" t="s">
        <v>21</v>
      </c>
      <c r="E50" s="128" t="s">
        <v>20</v>
      </c>
      <c r="F50" s="128" t="s">
        <v>27</v>
      </c>
      <c r="G50" s="128" t="s">
        <v>3</v>
      </c>
      <c r="H50" s="68">
        <v>1450.3</v>
      </c>
      <c r="I50" s="71">
        <v>304.12</v>
      </c>
      <c r="J50" s="86">
        <f>H50-I50</f>
        <v>1146.1799999999998</v>
      </c>
      <c r="K50" s="195"/>
      <c r="L50" s="4"/>
      <c r="M50" s="12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</row>
    <row r="51" spans="1:202" s="5" customFormat="1" ht="66.849999999999994" customHeight="1" outlineLevel="1" x14ac:dyDescent="0.2">
      <c r="A51" s="172"/>
      <c r="B51" s="159"/>
      <c r="C51" s="87" t="s">
        <v>51</v>
      </c>
      <c r="D51" s="128" t="s">
        <v>23</v>
      </c>
      <c r="E51" s="128" t="s">
        <v>20</v>
      </c>
      <c r="F51" s="128" t="s">
        <v>27</v>
      </c>
      <c r="G51" s="128" t="s">
        <v>3</v>
      </c>
      <c r="H51" s="68">
        <v>1396.3</v>
      </c>
      <c r="I51" s="71">
        <v>174.88</v>
      </c>
      <c r="J51" s="86">
        <f>H51-I51</f>
        <v>1221.42</v>
      </c>
      <c r="K51" s="145"/>
      <c r="L51" s="4"/>
      <c r="M51" s="12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</row>
    <row r="52" spans="1:202" s="5" customFormat="1" ht="66.849999999999994" customHeight="1" outlineLevel="1" x14ac:dyDescent="0.2">
      <c r="A52" s="172"/>
      <c r="B52" s="101" t="s">
        <v>105</v>
      </c>
      <c r="C52" s="87" t="s">
        <v>51</v>
      </c>
      <c r="D52" s="128" t="s">
        <v>23</v>
      </c>
      <c r="E52" s="128" t="s">
        <v>20</v>
      </c>
      <c r="F52" s="128" t="s">
        <v>106</v>
      </c>
      <c r="G52" s="128" t="s">
        <v>3</v>
      </c>
      <c r="H52" s="68">
        <v>36568.57</v>
      </c>
      <c r="I52" s="71">
        <v>9420.17</v>
      </c>
      <c r="J52" s="86">
        <f>H52-I52</f>
        <v>27148.400000000001</v>
      </c>
      <c r="K52" s="118"/>
      <c r="L52" s="4"/>
      <c r="M52" s="12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</row>
    <row r="53" spans="1:202" s="5" customFormat="1" ht="66.849999999999994" customHeight="1" outlineLevel="1" x14ac:dyDescent="0.2">
      <c r="A53" s="172"/>
      <c r="B53" s="102" t="s">
        <v>87</v>
      </c>
      <c r="C53" s="87" t="s">
        <v>51</v>
      </c>
      <c r="D53" s="128" t="s">
        <v>23</v>
      </c>
      <c r="E53" s="128" t="s">
        <v>20</v>
      </c>
      <c r="F53" s="128" t="s">
        <v>89</v>
      </c>
      <c r="G53" s="128" t="s">
        <v>3</v>
      </c>
      <c r="H53" s="68">
        <v>3340.75</v>
      </c>
      <c r="I53" s="71">
        <v>1221.75</v>
      </c>
      <c r="J53" s="86">
        <f>H53-I53</f>
        <v>2119</v>
      </c>
      <c r="K53" s="118"/>
      <c r="L53" s="4"/>
      <c r="M53" s="12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</row>
    <row r="54" spans="1:202" s="5" customFormat="1" ht="80.2" customHeight="1" outlineLevel="1" thickBot="1" x14ac:dyDescent="0.25">
      <c r="A54" s="173"/>
      <c r="B54" s="103" t="s">
        <v>88</v>
      </c>
      <c r="C54" s="97" t="s">
        <v>51</v>
      </c>
      <c r="D54" s="104" t="s">
        <v>130</v>
      </c>
      <c r="E54" s="104" t="s">
        <v>20</v>
      </c>
      <c r="F54" s="77" t="s">
        <v>90</v>
      </c>
      <c r="G54" s="104" t="s">
        <v>4</v>
      </c>
      <c r="H54" s="84">
        <v>11612.8</v>
      </c>
      <c r="I54" s="84">
        <v>3986.65</v>
      </c>
      <c r="J54" s="85">
        <f>H54-I54</f>
        <v>7626.15</v>
      </c>
      <c r="K54" s="119"/>
      <c r="L54" s="4"/>
      <c r="M54" s="12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</row>
    <row r="55" spans="1:202" ht="33" customHeight="1" x14ac:dyDescent="0.2">
      <c r="A55" s="181">
        <v>11</v>
      </c>
      <c r="B55" s="167" t="s">
        <v>91</v>
      </c>
      <c r="C55" s="42" t="s">
        <v>49</v>
      </c>
      <c r="D55" s="155"/>
      <c r="E55" s="155"/>
      <c r="F55" s="155"/>
      <c r="G55" s="155"/>
      <c r="H55" s="25">
        <f>SUM(H56:H59)</f>
        <v>25742.47</v>
      </c>
      <c r="I55" s="25">
        <f>SUM(I56:I59)</f>
        <v>1551.04</v>
      </c>
      <c r="J55" s="25">
        <f>SUM(J56:J59)</f>
        <v>24191.43</v>
      </c>
      <c r="K55" s="13">
        <f>I55*100/H55</f>
        <v>6.0252182482877519</v>
      </c>
      <c r="L55" s="12"/>
      <c r="M55" s="12"/>
    </row>
    <row r="56" spans="1:202" ht="44.2" customHeight="1" outlineLevel="1" x14ac:dyDescent="0.2">
      <c r="A56" s="182"/>
      <c r="B56" s="168"/>
      <c r="C56" s="108" t="s">
        <v>51</v>
      </c>
      <c r="D56" s="128" t="s">
        <v>29</v>
      </c>
      <c r="E56" s="128" t="s">
        <v>20</v>
      </c>
      <c r="F56" s="128" t="s">
        <v>28</v>
      </c>
      <c r="G56" s="128" t="s">
        <v>3</v>
      </c>
      <c r="H56" s="68">
        <v>25.5</v>
      </c>
      <c r="I56" s="71">
        <v>19.37</v>
      </c>
      <c r="J56" s="86">
        <f>H56-I56</f>
        <v>6.129999999999999</v>
      </c>
      <c r="K56" s="149"/>
      <c r="M56" s="12"/>
    </row>
    <row r="57" spans="1:202" ht="52.6" customHeight="1" outlineLevel="1" x14ac:dyDescent="0.2">
      <c r="A57" s="182"/>
      <c r="B57" s="168"/>
      <c r="C57" s="108" t="s">
        <v>51</v>
      </c>
      <c r="D57" s="128" t="s">
        <v>23</v>
      </c>
      <c r="E57" s="128" t="s">
        <v>20</v>
      </c>
      <c r="F57" s="128" t="s">
        <v>28</v>
      </c>
      <c r="G57" s="128" t="s">
        <v>3</v>
      </c>
      <c r="H57" s="68">
        <v>10795.27</v>
      </c>
      <c r="I57" s="71">
        <v>1030.2</v>
      </c>
      <c r="J57" s="86">
        <f>H57-I57</f>
        <v>9765.07</v>
      </c>
      <c r="K57" s="134"/>
      <c r="M57" s="12"/>
    </row>
    <row r="58" spans="1:202" ht="44.2" customHeight="1" outlineLevel="1" x14ac:dyDescent="0.2">
      <c r="A58" s="182"/>
      <c r="B58" s="168"/>
      <c r="C58" s="108" t="s">
        <v>51</v>
      </c>
      <c r="D58" s="128" t="s">
        <v>21</v>
      </c>
      <c r="E58" s="128" t="s">
        <v>20</v>
      </c>
      <c r="F58" s="128" t="s">
        <v>28</v>
      </c>
      <c r="G58" s="128" t="s">
        <v>3</v>
      </c>
      <c r="H58" s="68">
        <v>14912.7</v>
      </c>
      <c r="I58" s="71">
        <v>492.47</v>
      </c>
      <c r="J58" s="86">
        <f>H58-I58</f>
        <v>14420.230000000001</v>
      </c>
      <c r="K58" s="134"/>
      <c r="M58" s="12"/>
    </row>
    <row r="59" spans="1:202" ht="57.75" customHeight="1" outlineLevel="1" thickBot="1" x14ac:dyDescent="0.25">
      <c r="A59" s="183"/>
      <c r="B59" s="169"/>
      <c r="C59" s="109" t="s">
        <v>51</v>
      </c>
      <c r="D59" s="60" t="s">
        <v>25</v>
      </c>
      <c r="E59" s="60" t="s">
        <v>20</v>
      </c>
      <c r="F59" s="60" t="s">
        <v>28</v>
      </c>
      <c r="G59" s="60" t="s">
        <v>5</v>
      </c>
      <c r="H59" s="27">
        <v>9</v>
      </c>
      <c r="I59" s="29">
        <v>9</v>
      </c>
      <c r="J59" s="44">
        <f>H59-I59</f>
        <v>0</v>
      </c>
      <c r="K59" s="134"/>
      <c r="M59" s="12"/>
    </row>
    <row r="60" spans="1:202" ht="34.6" customHeight="1" x14ac:dyDescent="0.2">
      <c r="A60" s="174">
        <v>12</v>
      </c>
      <c r="B60" s="163" t="s">
        <v>92</v>
      </c>
      <c r="C60" s="62" t="s">
        <v>49</v>
      </c>
      <c r="D60" s="170"/>
      <c r="E60" s="170"/>
      <c r="F60" s="170"/>
      <c r="G60" s="170"/>
      <c r="H60" s="63">
        <f>SUM(H61:H64)</f>
        <v>9059</v>
      </c>
      <c r="I60" s="63">
        <f>SUM(I61:I64)</f>
        <v>1218.19</v>
      </c>
      <c r="J60" s="67">
        <f>SUM(J61:J64)</f>
        <v>7840.81</v>
      </c>
      <c r="K60" s="14">
        <f>I60*100/H60</f>
        <v>13.44728998785738</v>
      </c>
      <c r="M60" s="12"/>
    </row>
    <row r="61" spans="1:202" ht="36.75" customHeight="1" x14ac:dyDescent="0.2">
      <c r="A61" s="175"/>
      <c r="B61" s="164"/>
      <c r="C61" s="87" t="s">
        <v>51</v>
      </c>
      <c r="D61" s="128" t="s">
        <v>21</v>
      </c>
      <c r="E61" s="128" t="s">
        <v>20</v>
      </c>
      <c r="F61" s="128" t="s">
        <v>30</v>
      </c>
      <c r="G61" s="128" t="s">
        <v>12</v>
      </c>
      <c r="H61" s="68">
        <v>2400</v>
      </c>
      <c r="I61" s="71">
        <v>126</v>
      </c>
      <c r="J61" s="86">
        <f>H61-I61</f>
        <v>2274</v>
      </c>
      <c r="K61" s="149"/>
      <c r="M61" s="12"/>
    </row>
    <row r="62" spans="1:202" ht="46.55" customHeight="1" x14ac:dyDescent="0.2">
      <c r="A62" s="175"/>
      <c r="B62" s="164"/>
      <c r="C62" s="87" t="s">
        <v>51</v>
      </c>
      <c r="D62" s="128" t="s">
        <v>23</v>
      </c>
      <c r="E62" s="128" t="s">
        <v>20</v>
      </c>
      <c r="F62" s="128" t="s">
        <v>30</v>
      </c>
      <c r="G62" s="128" t="s">
        <v>12</v>
      </c>
      <c r="H62" s="68">
        <v>5800</v>
      </c>
      <c r="I62" s="71">
        <v>769</v>
      </c>
      <c r="J62" s="86">
        <f>H62-I62</f>
        <v>5031</v>
      </c>
      <c r="K62" s="134"/>
      <c r="M62" s="12"/>
    </row>
    <row r="63" spans="1:202" ht="36.75" customHeight="1" x14ac:dyDescent="0.2">
      <c r="A63" s="176"/>
      <c r="B63" s="165"/>
      <c r="C63" s="87" t="s">
        <v>51</v>
      </c>
      <c r="D63" s="128" t="s">
        <v>2</v>
      </c>
      <c r="E63" s="128" t="s">
        <v>20</v>
      </c>
      <c r="F63" s="128" t="s">
        <v>30</v>
      </c>
      <c r="G63" s="128" t="s">
        <v>4</v>
      </c>
      <c r="H63" s="130">
        <v>459</v>
      </c>
      <c r="I63" s="130">
        <v>188.19</v>
      </c>
      <c r="J63" s="86">
        <f>H63-I63</f>
        <v>270.81</v>
      </c>
      <c r="K63" s="134"/>
      <c r="M63" s="12"/>
    </row>
    <row r="64" spans="1:202" ht="44.2" customHeight="1" outlineLevel="1" thickBot="1" x14ac:dyDescent="0.25">
      <c r="A64" s="177"/>
      <c r="B64" s="166"/>
      <c r="C64" s="97" t="s">
        <v>51</v>
      </c>
      <c r="D64" s="77" t="s">
        <v>25</v>
      </c>
      <c r="E64" s="77" t="s">
        <v>20</v>
      </c>
      <c r="F64" s="77" t="s">
        <v>30</v>
      </c>
      <c r="G64" s="77" t="s">
        <v>5</v>
      </c>
      <c r="H64" s="130">
        <v>400</v>
      </c>
      <c r="I64" s="130">
        <v>135</v>
      </c>
      <c r="J64" s="86">
        <f>H64-I64</f>
        <v>265</v>
      </c>
      <c r="K64" s="150"/>
      <c r="M64" s="12"/>
    </row>
    <row r="65" spans="1:14" ht="28.55" customHeight="1" x14ac:dyDescent="0.2">
      <c r="A65" s="184">
        <v>13</v>
      </c>
      <c r="B65" s="156" t="s">
        <v>93</v>
      </c>
      <c r="C65" s="24" t="s">
        <v>49</v>
      </c>
      <c r="D65" s="155"/>
      <c r="E65" s="155"/>
      <c r="F65" s="155"/>
      <c r="G65" s="155"/>
      <c r="H65" s="25">
        <f>SUM(H66:H70)</f>
        <v>90351.550000000017</v>
      </c>
      <c r="I65" s="25">
        <f>SUM(I66:I70)</f>
        <v>37734.94</v>
      </c>
      <c r="J65" s="25">
        <f>SUM(J66:J70)</f>
        <v>52616.610000000008</v>
      </c>
      <c r="K65" s="13">
        <f>I65*100/H65</f>
        <v>41.764574044385505</v>
      </c>
      <c r="L65" s="12"/>
      <c r="M65" s="12"/>
    </row>
    <row r="66" spans="1:14" ht="44.2" customHeight="1" outlineLevel="1" x14ac:dyDescent="0.2">
      <c r="A66" s="185"/>
      <c r="B66" s="157"/>
      <c r="C66" s="87" t="s">
        <v>51</v>
      </c>
      <c r="D66" s="128" t="s">
        <v>25</v>
      </c>
      <c r="E66" s="128" t="s">
        <v>20</v>
      </c>
      <c r="F66" s="128" t="s">
        <v>31</v>
      </c>
      <c r="G66" s="128" t="s">
        <v>5</v>
      </c>
      <c r="H66" s="130">
        <v>45724.94</v>
      </c>
      <c r="I66" s="130">
        <v>27147.38</v>
      </c>
      <c r="J66" s="69">
        <f>H66-I66</f>
        <v>18577.560000000001</v>
      </c>
      <c r="K66" s="149"/>
      <c r="M66" s="12"/>
      <c r="N66" s="12"/>
    </row>
    <row r="67" spans="1:14" ht="41.2" customHeight="1" outlineLevel="1" x14ac:dyDescent="0.2">
      <c r="A67" s="185"/>
      <c r="B67" s="157"/>
      <c r="C67" s="33" t="s">
        <v>51</v>
      </c>
      <c r="D67" s="60" t="s">
        <v>94</v>
      </c>
      <c r="E67" s="60" t="s">
        <v>20</v>
      </c>
      <c r="F67" s="60" t="s">
        <v>31</v>
      </c>
      <c r="G67" s="60" t="s">
        <v>3</v>
      </c>
      <c r="H67" s="27">
        <v>0</v>
      </c>
      <c r="I67" s="29">
        <v>0</v>
      </c>
      <c r="J67" s="28">
        <f t="shared" ref="J67:J70" si="1">H67-I67</f>
        <v>0</v>
      </c>
      <c r="K67" s="134"/>
      <c r="M67" s="12"/>
    </row>
    <row r="68" spans="1:14" ht="33.700000000000003" customHeight="1" outlineLevel="1" x14ac:dyDescent="0.2">
      <c r="A68" s="185"/>
      <c r="B68" s="157"/>
      <c r="C68" s="30" t="s">
        <v>51</v>
      </c>
      <c r="D68" s="53" t="s">
        <v>25</v>
      </c>
      <c r="E68" s="53" t="s">
        <v>20</v>
      </c>
      <c r="F68" s="53" t="s">
        <v>31</v>
      </c>
      <c r="G68" s="53" t="s">
        <v>5</v>
      </c>
      <c r="H68" s="31">
        <v>0</v>
      </c>
      <c r="I68" s="32">
        <v>0</v>
      </c>
      <c r="J68" s="28">
        <f t="shared" si="1"/>
        <v>0</v>
      </c>
      <c r="K68" s="134"/>
      <c r="M68" s="12"/>
    </row>
    <row r="69" spans="1:14" ht="33.700000000000003" customHeight="1" outlineLevel="1" x14ac:dyDescent="0.2">
      <c r="A69" s="185"/>
      <c r="B69" s="160" t="s">
        <v>109</v>
      </c>
      <c r="C69" s="87" t="s">
        <v>51</v>
      </c>
      <c r="D69" s="128" t="s">
        <v>25</v>
      </c>
      <c r="E69" s="128" t="s">
        <v>20</v>
      </c>
      <c r="F69" s="128" t="s">
        <v>107</v>
      </c>
      <c r="G69" s="128" t="s">
        <v>5</v>
      </c>
      <c r="H69" s="130">
        <v>44287.26</v>
      </c>
      <c r="I69" s="130">
        <v>10587.56</v>
      </c>
      <c r="J69" s="69">
        <f>H69-I69</f>
        <v>33699.700000000004</v>
      </c>
      <c r="K69" s="134"/>
      <c r="M69" s="12"/>
    </row>
    <row r="70" spans="1:14" ht="42.8" customHeight="1" outlineLevel="1" thickBot="1" x14ac:dyDescent="0.25">
      <c r="A70" s="185"/>
      <c r="B70" s="160"/>
      <c r="C70" s="87" t="s">
        <v>51</v>
      </c>
      <c r="D70" s="128" t="s">
        <v>25</v>
      </c>
      <c r="E70" s="128" t="s">
        <v>20</v>
      </c>
      <c r="F70" s="128" t="s">
        <v>107</v>
      </c>
      <c r="G70" s="128" t="s">
        <v>9</v>
      </c>
      <c r="H70" s="130">
        <v>339.35</v>
      </c>
      <c r="I70" s="130">
        <v>0</v>
      </c>
      <c r="J70" s="69">
        <f t="shared" si="1"/>
        <v>339.35</v>
      </c>
      <c r="K70" s="134"/>
      <c r="M70" s="12"/>
    </row>
    <row r="71" spans="1:14" ht="27.8" customHeight="1" x14ac:dyDescent="0.2">
      <c r="A71" s="186">
        <v>14</v>
      </c>
      <c r="B71" s="156" t="s">
        <v>95</v>
      </c>
      <c r="C71" s="24" t="s">
        <v>49</v>
      </c>
      <c r="D71" s="155"/>
      <c r="E71" s="155"/>
      <c r="F71" s="155"/>
      <c r="G71" s="155"/>
      <c r="H71" s="25">
        <f>SUM(H72:H80)</f>
        <v>32256.5</v>
      </c>
      <c r="I71" s="25">
        <f>SUM(I72:I80)</f>
        <v>15173.829999999998</v>
      </c>
      <c r="J71" s="51">
        <f>SUM(J72:J80)</f>
        <v>17082.670000000002</v>
      </c>
      <c r="K71" s="13">
        <f>I71*100/H71</f>
        <v>47.041154495993048</v>
      </c>
      <c r="M71" s="12"/>
    </row>
    <row r="72" spans="1:14" ht="72" customHeight="1" outlineLevel="1" x14ac:dyDescent="0.2">
      <c r="A72" s="187"/>
      <c r="B72" s="157"/>
      <c r="C72" s="73" t="s">
        <v>59</v>
      </c>
      <c r="D72" s="128" t="s">
        <v>25</v>
      </c>
      <c r="E72" s="128" t="s">
        <v>10</v>
      </c>
      <c r="F72" s="128" t="s">
        <v>32</v>
      </c>
      <c r="G72" s="128" t="s">
        <v>5</v>
      </c>
      <c r="H72" s="130">
        <v>8520.5300000000007</v>
      </c>
      <c r="I72" s="130">
        <v>6608.62</v>
      </c>
      <c r="J72" s="86">
        <f t="shared" ref="J72:J80" si="2">H72-I72</f>
        <v>1911.9100000000008</v>
      </c>
      <c r="K72" s="149"/>
      <c r="M72" s="12"/>
    </row>
    <row r="73" spans="1:14" ht="72" customHeight="1" outlineLevel="1" x14ac:dyDescent="0.2">
      <c r="A73" s="187"/>
      <c r="B73" s="163"/>
      <c r="C73" s="73" t="s">
        <v>137</v>
      </c>
      <c r="D73" s="128" t="s">
        <v>33</v>
      </c>
      <c r="E73" s="128" t="s">
        <v>10</v>
      </c>
      <c r="F73" s="128" t="s">
        <v>32</v>
      </c>
      <c r="G73" s="128" t="s">
        <v>5</v>
      </c>
      <c r="H73" s="130">
        <v>892.8</v>
      </c>
      <c r="I73" s="130">
        <v>179.91</v>
      </c>
      <c r="J73" s="86">
        <f t="shared" si="2"/>
        <v>712.89</v>
      </c>
      <c r="K73" s="134"/>
      <c r="M73" s="12"/>
    </row>
    <row r="74" spans="1:14" ht="72" customHeight="1" outlineLevel="1" x14ac:dyDescent="0.2">
      <c r="A74" s="187"/>
      <c r="B74" s="131" t="s">
        <v>152</v>
      </c>
      <c r="C74" s="131" t="s">
        <v>59</v>
      </c>
      <c r="D74" s="132" t="s">
        <v>25</v>
      </c>
      <c r="E74" s="132" t="s">
        <v>10</v>
      </c>
      <c r="F74" s="132" t="s">
        <v>153</v>
      </c>
      <c r="G74" s="132" t="s">
        <v>5</v>
      </c>
      <c r="H74" s="130">
        <v>714.3</v>
      </c>
      <c r="I74" s="130">
        <v>0</v>
      </c>
      <c r="J74" s="86">
        <f t="shared" si="2"/>
        <v>714.3</v>
      </c>
      <c r="K74" s="134"/>
      <c r="M74" s="12"/>
    </row>
    <row r="75" spans="1:14" ht="72" customHeight="1" outlineLevel="1" x14ac:dyDescent="0.2">
      <c r="A75" s="187"/>
      <c r="B75" s="122" t="s">
        <v>96</v>
      </c>
      <c r="C75" s="128" t="s">
        <v>59</v>
      </c>
      <c r="D75" s="128" t="s">
        <v>33</v>
      </c>
      <c r="E75" s="128" t="s">
        <v>10</v>
      </c>
      <c r="F75" s="128" t="s">
        <v>113</v>
      </c>
      <c r="G75" s="128" t="s">
        <v>3</v>
      </c>
      <c r="H75" s="130">
        <v>1881.7</v>
      </c>
      <c r="I75" s="130">
        <v>333.32</v>
      </c>
      <c r="J75" s="86">
        <f t="shared" si="2"/>
        <v>1548.38</v>
      </c>
      <c r="K75" s="134"/>
      <c r="M75" s="12"/>
    </row>
    <row r="76" spans="1:14" ht="72" customHeight="1" outlineLevel="1" x14ac:dyDescent="0.2">
      <c r="A76" s="187"/>
      <c r="B76" s="54" t="s">
        <v>117</v>
      </c>
      <c r="C76" s="128" t="s">
        <v>59</v>
      </c>
      <c r="D76" s="128" t="s">
        <v>33</v>
      </c>
      <c r="E76" s="128" t="s">
        <v>10</v>
      </c>
      <c r="F76" s="93" t="s">
        <v>124</v>
      </c>
      <c r="G76" s="128" t="s">
        <v>3</v>
      </c>
      <c r="H76" s="27">
        <v>396.67</v>
      </c>
      <c r="I76" s="71">
        <v>396.67</v>
      </c>
      <c r="J76" s="86">
        <f>H76-I76</f>
        <v>0</v>
      </c>
      <c r="K76" s="134"/>
      <c r="M76" s="12"/>
    </row>
    <row r="77" spans="1:14" ht="76.45" customHeight="1" outlineLevel="1" x14ac:dyDescent="0.2">
      <c r="A77" s="187"/>
      <c r="B77" s="161" t="s">
        <v>131</v>
      </c>
      <c r="C77" s="128" t="s">
        <v>59</v>
      </c>
      <c r="D77" s="128" t="s">
        <v>94</v>
      </c>
      <c r="E77" s="128" t="s">
        <v>10</v>
      </c>
      <c r="F77" s="93" t="s">
        <v>132</v>
      </c>
      <c r="G77" s="128" t="s">
        <v>3</v>
      </c>
      <c r="H77" s="130">
        <v>59</v>
      </c>
      <c r="I77" s="130">
        <v>59</v>
      </c>
      <c r="J77" s="86">
        <f>H77-I77</f>
        <v>0</v>
      </c>
      <c r="K77" s="134"/>
      <c r="M77" s="12"/>
    </row>
    <row r="78" spans="1:14" ht="76.45" customHeight="1" outlineLevel="1" x14ac:dyDescent="0.2">
      <c r="A78" s="187"/>
      <c r="B78" s="162"/>
      <c r="C78" s="128" t="s">
        <v>59</v>
      </c>
      <c r="D78" s="128" t="s">
        <v>33</v>
      </c>
      <c r="E78" s="128" t="s">
        <v>10</v>
      </c>
      <c r="F78" s="93" t="s">
        <v>132</v>
      </c>
      <c r="G78" s="128" t="s">
        <v>3</v>
      </c>
      <c r="H78" s="130">
        <v>9941</v>
      </c>
      <c r="I78" s="130">
        <v>5364.11</v>
      </c>
      <c r="J78" s="86">
        <f>H78-I78</f>
        <v>4576.8900000000003</v>
      </c>
      <c r="K78" s="134"/>
      <c r="M78" s="12"/>
    </row>
    <row r="79" spans="1:14" ht="75.05" customHeight="1" outlineLevel="1" x14ac:dyDescent="0.2">
      <c r="A79" s="187"/>
      <c r="B79" s="95" t="s">
        <v>122</v>
      </c>
      <c r="C79" s="128" t="s">
        <v>59</v>
      </c>
      <c r="D79" s="128" t="s">
        <v>33</v>
      </c>
      <c r="E79" s="128" t="s">
        <v>10</v>
      </c>
      <c r="F79" s="93" t="s">
        <v>123</v>
      </c>
      <c r="G79" s="128" t="s">
        <v>3</v>
      </c>
      <c r="H79" s="130">
        <v>2232.1999999999998</v>
      </c>
      <c r="I79" s="130">
        <v>2232.1999999999998</v>
      </c>
      <c r="J79" s="86">
        <f>H79-I79</f>
        <v>0</v>
      </c>
      <c r="K79" s="134"/>
      <c r="M79" s="12"/>
    </row>
    <row r="80" spans="1:14" ht="75.05" customHeight="1" outlineLevel="1" thickBot="1" x14ac:dyDescent="0.25">
      <c r="A80" s="188"/>
      <c r="B80" s="106" t="s">
        <v>125</v>
      </c>
      <c r="C80" s="77" t="s">
        <v>59</v>
      </c>
      <c r="D80" s="77" t="s">
        <v>33</v>
      </c>
      <c r="E80" s="77" t="s">
        <v>10</v>
      </c>
      <c r="F80" s="107" t="s">
        <v>126</v>
      </c>
      <c r="G80" s="77" t="s">
        <v>5</v>
      </c>
      <c r="H80" s="130">
        <v>7618.3</v>
      </c>
      <c r="I80" s="130">
        <v>0</v>
      </c>
      <c r="J80" s="85">
        <f t="shared" si="2"/>
        <v>7618.3</v>
      </c>
      <c r="K80" s="150"/>
      <c r="M80" s="12"/>
    </row>
    <row r="81" spans="1:13" ht="33" customHeight="1" x14ac:dyDescent="0.2">
      <c r="A81" s="178">
        <v>15</v>
      </c>
      <c r="B81" s="202" t="s">
        <v>97</v>
      </c>
      <c r="C81" s="24" t="s">
        <v>49</v>
      </c>
      <c r="D81" s="155"/>
      <c r="E81" s="155"/>
      <c r="F81" s="155"/>
      <c r="G81" s="155"/>
      <c r="H81" s="25">
        <f>SUM(H82:H95)</f>
        <v>221840.95</v>
      </c>
      <c r="I81" s="25">
        <f>SUM(I82:I95)</f>
        <v>105514.43</v>
      </c>
      <c r="J81" s="25">
        <f>SUM(J82:J95)</f>
        <v>116326.52000000002</v>
      </c>
      <c r="K81" s="13">
        <f>I81*100/H81</f>
        <v>47.563098697512785</v>
      </c>
      <c r="L81" s="12"/>
      <c r="M81" s="12"/>
    </row>
    <row r="82" spans="1:13" ht="38.35" customHeight="1" x14ac:dyDescent="0.2">
      <c r="A82" s="179"/>
      <c r="B82" s="163"/>
      <c r="C82" s="90" t="s">
        <v>52</v>
      </c>
      <c r="D82" s="91" t="s">
        <v>35</v>
      </c>
      <c r="E82" s="91" t="s">
        <v>10</v>
      </c>
      <c r="F82" s="91" t="s">
        <v>133</v>
      </c>
      <c r="G82" s="91" t="s">
        <v>3</v>
      </c>
      <c r="H82" s="130">
        <v>347.58</v>
      </c>
      <c r="I82" s="130">
        <v>0</v>
      </c>
      <c r="J82" s="69">
        <f>H82-I82</f>
        <v>347.58</v>
      </c>
      <c r="K82" s="193"/>
      <c r="L82" s="12"/>
      <c r="M82" s="12"/>
    </row>
    <row r="83" spans="1:13" ht="38.35" customHeight="1" outlineLevel="1" x14ac:dyDescent="0.2">
      <c r="A83" s="180"/>
      <c r="B83" s="164"/>
      <c r="C83" s="87" t="s">
        <v>52</v>
      </c>
      <c r="D83" s="128" t="s">
        <v>35</v>
      </c>
      <c r="E83" s="128" t="s">
        <v>10</v>
      </c>
      <c r="F83" s="128" t="s">
        <v>34</v>
      </c>
      <c r="G83" s="128" t="s">
        <v>12</v>
      </c>
      <c r="H83" s="130">
        <v>110341.41</v>
      </c>
      <c r="I83" s="130">
        <v>69978.36</v>
      </c>
      <c r="J83" s="69">
        <f>H83-I83</f>
        <v>40363.050000000003</v>
      </c>
      <c r="K83" s="194"/>
      <c r="M83" s="12"/>
    </row>
    <row r="84" spans="1:13" ht="38.35" customHeight="1" outlineLevel="1" x14ac:dyDescent="0.2">
      <c r="A84" s="180"/>
      <c r="B84" s="164"/>
      <c r="C84" s="87" t="s">
        <v>52</v>
      </c>
      <c r="D84" s="128" t="s">
        <v>35</v>
      </c>
      <c r="E84" s="128" t="s">
        <v>10</v>
      </c>
      <c r="F84" s="128" t="s">
        <v>34</v>
      </c>
      <c r="G84" s="128" t="s">
        <v>9</v>
      </c>
      <c r="H84" s="130">
        <v>100.08</v>
      </c>
      <c r="I84" s="130">
        <v>10.5</v>
      </c>
      <c r="J84" s="69">
        <f>H84-I84</f>
        <v>89.58</v>
      </c>
      <c r="K84" s="194"/>
      <c r="M84" s="12"/>
    </row>
    <row r="85" spans="1:13" ht="38.35" customHeight="1" outlineLevel="1" x14ac:dyDescent="0.2">
      <c r="A85" s="180"/>
      <c r="B85" s="164"/>
      <c r="C85" s="87" t="s">
        <v>52</v>
      </c>
      <c r="D85" s="128" t="s">
        <v>94</v>
      </c>
      <c r="E85" s="128" t="s">
        <v>10</v>
      </c>
      <c r="F85" s="128" t="s">
        <v>34</v>
      </c>
      <c r="G85" s="128" t="s">
        <v>3</v>
      </c>
      <c r="H85" s="130">
        <v>130</v>
      </c>
      <c r="I85" s="130">
        <v>10</v>
      </c>
      <c r="J85" s="69">
        <f>H85-I85</f>
        <v>120</v>
      </c>
      <c r="K85" s="194"/>
      <c r="M85" s="12"/>
    </row>
    <row r="86" spans="1:13" ht="38.35" customHeight="1" outlineLevel="1" x14ac:dyDescent="0.2">
      <c r="A86" s="180"/>
      <c r="B86" s="164"/>
      <c r="C86" s="87" t="s">
        <v>52</v>
      </c>
      <c r="D86" s="132" t="s">
        <v>35</v>
      </c>
      <c r="E86" s="132" t="s">
        <v>10</v>
      </c>
      <c r="F86" s="132" t="s">
        <v>154</v>
      </c>
      <c r="G86" s="132" t="s">
        <v>3</v>
      </c>
      <c r="H86" s="130">
        <v>23809.599999999999</v>
      </c>
      <c r="I86" s="130">
        <v>0</v>
      </c>
      <c r="J86" s="69">
        <f>H86-I86</f>
        <v>23809.599999999999</v>
      </c>
      <c r="K86" s="194"/>
      <c r="M86" s="12"/>
    </row>
    <row r="87" spans="1:13" ht="38.35" customHeight="1" outlineLevel="1" x14ac:dyDescent="0.2">
      <c r="A87" s="180"/>
      <c r="B87" s="164"/>
      <c r="C87" s="87" t="s">
        <v>52</v>
      </c>
      <c r="D87" s="128" t="s">
        <v>35</v>
      </c>
      <c r="E87" s="128" t="s">
        <v>10</v>
      </c>
      <c r="F87" s="128" t="s">
        <v>34</v>
      </c>
      <c r="G87" s="128" t="s">
        <v>3</v>
      </c>
      <c r="H87" s="130">
        <v>51591.22</v>
      </c>
      <c r="I87" s="130">
        <v>25717.96</v>
      </c>
      <c r="J87" s="69">
        <f t="shared" ref="J87:J95" si="3">H87-I87</f>
        <v>25873.260000000002</v>
      </c>
      <c r="K87" s="194"/>
      <c r="M87" s="12"/>
    </row>
    <row r="88" spans="1:13" ht="38.35" customHeight="1" outlineLevel="1" x14ac:dyDescent="0.2">
      <c r="A88" s="180"/>
      <c r="B88" s="164"/>
      <c r="C88" s="92" t="s">
        <v>108</v>
      </c>
      <c r="D88" s="128" t="s">
        <v>35</v>
      </c>
      <c r="E88" s="128" t="s">
        <v>10</v>
      </c>
      <c r="F88" s="128" t="s">
        <v>34</v>
      </c>
      <c r="G88" s="128" t="s">
        <v>12</v>
      </c>
      <c r="H88" s="130">
        <v>9351.77</v>
      </c>
      <c r="I88" s="130">
        <v>6940.37</v>
      </c>
      <c r="J88" s="69">
        <f t="shared" si="3"/>
        <v>2411.4000000000005</v>
      </c>
      <c r="K88" s="194"/>
      <c r="M88" s="12"/>
    </row>
    <row r="89" spans="1:13" ht="38.35" customHeight="1" outlineLevel="1" x14ac:dyDescent="0.2">
      <c r="A89" s="180"/>
      <c r="B89" s="164"/>
      <c r="C89" s="92" t="s">
        <v>108</v>
      </c>
      <c r="D89" s="128" t="s">
        <v>94</v>
      </c>
      <c r="E89" s="128" t="s">
        <v>10</v>
      </c>
      <c r="F89" s="128" t="s">
        <v>34</v>
      </c>
      <c r="G89" s="128" t="s">
        <v>3</v>
      </c>
      <c r="H89" s="130">
        <v>21</v>
      </c>
      <c r="I89" s="130">
        <v>16</v>
      </c>
      <c r="J89" s="69">
        <f t="shared" si="3"/>
        <v>5</v>
      </c>
      <c r="K89" s="194"/>
      <c r="M89" s="12"/>
    </row>
    <row r="90" spans="1:13" ht="38.35" customHeight="1" outlineLevel="1" x14ac:dyDescent="0.2">
      <c r="A90" s="180"/>
      <c r="B90" s="164"/>
      <c r="C90" s="92" t="s">
        <v>108</v>
      </c>
      <c r="D90" s="128" t="s">
        <v>35</v>
      </c>
      <c r="E90" s="128" t="s">
        <v>10</v>
      </c>
      <c r="F90" s="128" t="s">
        <v>34</v>
      </c>
      <c r="G90" s="128" t="s">
        <v>3</v>
      </c>
      <c r="H90" s="130">
        <v>4502.25</v>
      </c>
      <c r="I90" s="130">
        <v>2509.1799999999998</v>
      </c>
      <c r="J90" s="69">
        <f>H90-I90</f>
        <v>1993.0700000000002</v>
      </c>
      <c r="K90" s="194"/>
      <c r="M90" s="12"/>
    </row>
    <row r="91" spans="1:13" ht="38.35" customHeight="1" outlineLevel="1" x14ac:dyDescent="0.2">
      <c r="A91" s="180"/>
      <c r="B91" s="164"/>
      <c r="C91" s="92" t="s">
        <v>108</v>
      </c>
      <c r="D91" s="132" t="s">
        <v>25</v>
      </c>
      <c r="E91" s="132" t="s">
        <v>10</v>
      </c>
      <c r="F91" s="132" t="s">
        <v>34</v>
      </c>
      <c r="G91" s="132" t="s">
        <v>3</v>
      </c>
      <c r="H91" s="130">
        <v>1286.55</v>
      </c>
      <c r="I91" s="130">
        <v>0</v>
      </c>
      <c r="J91" s="69">
        <f t="shared" ref="J91:J92" si="4">H91-I91</f>
        <v>1286.55</v>
      </c>
      <c r="K91" s="194"/>
      <c r="M91" s="12"/>
    </row>
    <row r="92" spans="1:13" ht="38.35" customHeight="1" outlineLevel="1" x14ac:dyDescent="0.2">
      <c r="A92" s="180"/>
      <c r="B92" s="164"/>
      <c r="C92" s="92" t="s">
        <v>108</v>
      </c>
      <c r="D92" s="132" t="s">
        <v>25</v>
      </c>
      <c r="E92" s="132" t="s">
        <v>10</v>
      </c>
      <c r="F92" s="132" t="s">
        <v>34</v>
      </c>
      <c r="G92" s="132" t="s">
        <v>12</v>
      </c>
      <c r="H92" s="130">
        <v>3056.13</v>
      </c>
      <c r="I92" s="130">
        <v>332.06</v>
      </c>
      <c r="J92" s="69">
        <f t="shared" si="4"/>
        <v>2724.07</v>
      </c>
      <c r="K92" s="194"/>
      <c r="M92" s="12"/>
    </row>
    <row r="93" spans="1:13" ht="38.35" customHeight="1" outlineLevel="1" x14ac:dyDescent="0.2">
      <c r="A93" s="180"/>
      <c r="B93" s="164"/>
      <c r="C93" s="70" t="s">
        <v>50</v>
      </c>
      <c r="D93" s="128" t="s">
        <v>35</v>
      </c>
      <c r="E93" s="128" t="s">
        <v>1</v>
      </c>
      <c r="F93" s="128" t="s">
        <v>34</v>
      </c>
      <c r="G93" s="128" t="s">
        <v>3</v>
      </c>
      <c r="H93" s="130">
        <v>2405.7600000000002</v>
      </c>
      <c r="I93" s="130">
        <v>0</v>
      </c>
      <c r="J93" s="69">
        <f t="shared" si="3"/>
        <v>2405.7600000000002</v>
      </c>
      <c r="K93" s="194"/>
      <c r="M93" s="12"/>
    </row>
    <row r="94" spans="1:13" ht="38.35" customHeight="1" outlineLevel="1" x14ac:dyDescent="0.2">
      <c r="A94" s="180"/>
      <c r="B94" s="164"/>
      <c r="C94" s="70" t="s">
        <v>50</v>
      </c>
      <c r="D94" s="128" t="s">
        <v>35</v>
      </c>
      <c r="E94" s="128" t="s">
        <v>1</v>
      </c>
      <c r="F94" s="128" t="s">
        <v>34</v>
      </c>
      <c r="G94" s="128" t="s">
        <v>22</v>
      </c>
      <c r="H94" s="130">
        <v>7000</v>
      </c>
      <c r="I94" s="130">
        <v>0</v>
      </c>
      <c r="J94" s="69">
        <f t="shared" si="3"/>
        <v>7000</v>
      </c>
      <c r="K94" s="194"/>
      <c r="M94" s="12"/>
    </row>
    <row r="95" spans="1:13" ht="38.35" customHeight="1" outlineLevel="1" thickBot="1" x14ac:dyDescent="0.25">
      <c r="A95" s="180"/>
      <c r="B95" s="164"/>
      <c r="C95" s="70" t="s">
        <v>121</v>
      </c>
      <c r="D95" s="128" t="s">
        <v>35</v>
      </c>
      <c r="E95" s="128" t="s">
        <v>15</v>
      </c>
      <c r="F95" s="128" t="s">
        <v>34</v>
      </c>
      <c r="G95" s="128" t="s">
        <v>3</v>
      </c>
      <c r="H95" s="130">
        <v>7897.6</v>
      </c>
      <c r="I95" s="130">
        <v>0</v>
      </c>
      <c r="J95" s="69">
        <f t="shared" si="3"/>
        <v>7897.6</v>
      </c>
      <c r="K95" s="194"/>
      <c r="M95" s="12"/>
    </row>
    <row r="96" spans="1:13" ht="30.85" customHeight="1" x14ac:dyDescent="0.2">
      <c r="A96" s="178">
        <v>16</v>
      </c>
      <c r="B96" s="202" t="s">
        <v>98</v>
      </c>
      <c r="C96" s="24" t="s">
        <v>49</v>
      </c>
      <c r="D96" s="155"/>
      <c r="E96" s="155"/>
      <c r="F96" s="155"/>
      <c r="G96" s="155"/>
      <c r="H96" s="25">
        <f>SUM(H97:H99)</f>
        <v>1149.8800000000001</v>
      </c>
      <c r="I96" s="25">
        <f>SUM(I97:I99)</f>
        <v>179.42</v>
      </c>
      <c r="J96" s="25">
        <f>SUM(J97:J99)</f>
        <v>970.46</v>
      </c>
      <c r="K96" s="13">
        <f>I96*100/H96</f>
        <v>15.603367307892997</v>
      </c>
      <c r="L96" s="12"/>
      <c r="M96" s="12"/>
    </row>
    <row r="97" spans="1:13" ht="75.75" customHeight="1" outlineLevel="1" x14ac:dyDescent="0.2">
      <c r="A97" s="180"/>
      <c r="B97" s="164"/>
      <c r="C97" s="128" t="s">
        <v>59</v>
      </c>
      <c r="D97" s="128" t="s">
        <v>33</v>
      </c>
      <c r="E97" s="128" t="s">
        <v>10</v>
      </c>
      <c r="F97" s="128" t="s">
        <v>36</v>
      </c>
      <c r="G97" s="128" t="s">
        <v>3</v>
      </c>
      <c r="H97" s="68">
        <v>699.88</v>
      </c>
      <c r="I97" s="130">
        <v>120.69</v>
      </c>
      <c r="J97" s="69">
        <f>H97-I97</f>
        <v>579.19000000000005</v>
      </c>
      <c r="K97" s="149"/>
      <c r="M97" s="12"/>
    </row>
    <row r="98" spans="1:13" ht="39.75" customHeight="1" outlineLevel="1" x14ac:dyDescent="0.2">
      <c r="A98" s="180"/>
      <c r="B98" s="164"/>
      <c r="C98" s="128" t="s">
        <v>51</v>
      </c>
      <c r="D98" s="128" t="s">
        <v>21</v>
      </c>
      <c r="E98" s="128" t="s">
        <v>20</v>
      </c>
      <c r="F98" s="128" t="s">
        <v>36</v>
      </c>
      <c r="G98" s="128" t="s">
        <v>3</v>
      </c>
      <c r="H98" s="68">
        <v>200</v>
      </c>
      <c r="I98" s="71">
        <v>0</v>
      </c>
      <c r="J98" s="69">
        <f>H98-I98</f>
        <v>200</v>
      </c>
      <c r="K98" s="134"/>
      <c r="M98" s="12"/>
    </row>
    <row r="99" spans="1:13" ht="46.55" customHeight="1" outlineLevel="1" thickBot="1" x14ac:dyDescent="0.25">
      <c r="A99" s="180"/>
      <c r="B99" s="164"/>
      <c r="C99" s="87" t="s">
        <v>51</v>
      </c>
      <c r="D99" s="128" t="s">
        <v>23</v>
      </c>
      <c r="E99" s="128" t="s">
        <v>20</v>
      </c>
      <c r="F99" s="128" t="s">
        <v>36</v>
      </c>
      <c r="G99" s="128" t="s">
        <v>3</v>
      </c>
      <c r="H99" s="68">
        <v>250</v>
      </c>
      <c r="I99" s="71">
        <v>58.73</v>
      </c>
      <c r="J99" s="69">
        <f>H99-I99</f>
        <v>191.27</v>
      </c>
      <c r="K99" s="134"/>
      <c r="M99" s="12"/>
    </row>
    <row r="100" spans="1:13" ht="36" customHeight="1" x14ac:dyDescent="0.2">
      <c r="A100" s="186">
        <v>17</v>
      </c>
      <c r="B100" s="156" t="s">
        <v>99</v>
      </c>
      <c r="C100" s="24" t="s">
        <v>49</v>
      </c>
      <c r="D100" s="155"/>
      <c r="E100" s="155"/>
      <c r="F100" s="155"/>
      <c r="G100" s="155"/>
      <c r="H100" s="25">
        <f>SUM(H101:H103)</f>
        <v>6409.21</v>
      </c>
      <c r="I100" s="25">
        <f>SUM(I101:I103)</f>
        <v>1382.92</v>
      </c>
      <c r="J100" s="25">
        <f>SUM(J101:J103)</f>
        <v>5026.29</v>
      </c>
      <c r="K100" s="15">
        <f>I100*100/H100</f>
        <v>21.577074241599199</v>
      </c>
      <c r="L100" s="12"/>
      <c r="M100" s="12"/>
    </row>
    <row r="101" spans="1:13" ht="36" customHeight="1" outlineLevel="1" x14ac:dyDescent="0.2">
      <c r="A101" s="187"/>
      <c r="B101" s="157"/>
      <c r="C101" s="70" t="s">
        <v>50</v>
      </c>
      <c r="D101" s="128" t="s">
        <v>16</v>
      </c>
      <c r="E101" s="128" t="s">
        <v>1</v>
      </c>
      <c r="F101" s="128" t="s">
        <v>37</v>
      </c>
      <c r="G101" s="128" t="s">
        <v>3</v>
      </c>
      <c r="H101" s="130">
        <v>1249.21</v>
      </c>
      <c r="I101" s="130">
        <v>1227.4000000000001</v>
      </c>
      <c r="J101" s="71">
        <f>H101-I101</f>
        <v>21.809999999999945</v>
      </c>
      <c r="K101" s="190"/>
      <c r="M101" s="12"/>
    </row>
    <row r="102" spans="1:13" ht="47.25" customHeight="1" outlineLevel="1" x14ac:dyDescent="0.2">
      <c r="A102" s="187"/>
      <c r="B102" s="157"/>
      <c r="C102" s="87" t="s">
        <v>51</v>
      </c>
      <c r="D102" s="128" t="s">
        <v>25</v>
      </c>
      <c r="E102" s="128" t="s">
        <v>20</v>
      </c>
      <c r="F102" s="128" t="s">
        <v>37</v>
      </c>
      <c r="G102" s="128" t="s">
        <v>5</v>
      </c>
      <c r="H102" s="130">
        <v>260</v>
      </c>
      <c r="I102" s="130">
        <v>155.52000000000001</v>
      </c>
      <c r="J102" s="71">
        <f>H102-I102</f>
        <v>104.47999999999999</v>
      </c>
      <c r="K102" s="191"/>
      <c r="M102" s="12"/>
    </row>
    <row r="103" spans="1:13" ht="60.8" customHeight="1" outlineLevel="1" thickBot="1" x14ac:dyDescent="0.25">
      <c r="A103" s="188"/>
      <c r="B103" s="65" t="s">
        <v>134</v>
      </c>
      <c r="C103" s="97" t="s">
        <v>51</v>
      </c>
      <c r="D103" s="77" t="s">
        <v>23</v>
      </c>
      <c r="E103" s="77" t="s">
        <v>20</v>
      </c>
      <c r="F103" s="77" t="s">
        <v>135</v>
      </c>
      <c r="G103" s="77" t="s">
        <v>3</v>
      </c>
      <c r="H103" s="78">
        <v>4900</v>
      </c>
      <c r="I103" s="84">
        <v>0</v>
      </c>
      <c r="J103" s="84">
        <f>H103-I103</f>
        <v>4900</v>
      </c>
      <c r="K103" s="192"/>
      <c r="M103" s="12"/>
    </row>
    <row r="104" spans="1:13" ht="29.95" customHeight="1" x14ac:dyDescent="0.2">
      <c r="A104" s="210">
        <v>18</v>
      </c>
      <c r="B104" s="202" t="s">
        <v>100</v>
      </c>
      <c r="C104" s="24" t="s">
        <v>49</v>
      </c>
      <c r="D104" s="155"/>
      <c r="E104" s="155"/>
      <c r="F104" s="155"/>
      <c r="G104" s="155"/>
      <c r="H104" s="25">
        <f>SUM(H105:H113)</f>
        <v>17613.86</v>
      </c>
      <c r="I104" s="25">
        <f>SUM(I105:I113)</f>
        <v>0</v>
      </c>
      <c r="J104" s="25">
        <f>SUM(J105:J113)</f>
        <v>17613.86</v>
      </c>
      <c r="K104" s="50">
        <f>I104*100/H104</f>
        <v>0</v>
      </c>
      <c r="L104" s="12"/>
      <c r="M104" s="12"/>
    </row>
    <row r="105" spans="1:13" ht="39.049999999999997" customHeight="1" outlineLevel="1" x14ac:dyDescent="0.2">
      <c r="A105" s="211"/>
      <c r="B105" s="164"/>
      <c r="C105" s="70" t="s">
        <v>50</v>
      </c>
      <c r="D105" s="128" t="s">
        <v>39</v>
      </c>
      <c r="E105" s="128" t="s">
        <v>1</v>
      </c>
      <c r="F105" s="128" t="s">
        <v>38</v>
      </c>
      <c r="G105" s="128" t="s">
        <v>3</v>
      </c>
      <c r="H105" s="68">
        <v>130</v>
      </c>
      <c r="I105" s="71">
        <v>0</v>
      </c>
      <c r="J105" s="71">
        <f t="shared" ref="J105:J106" si="5">H105-I105</f>
        <v>130</v>
      </c>
      <c r="K105" s="145"/>
      <c r="M105" s="12"/>
    </row>
    <row r="106" spans="1:13" ht="39.049999999999997" customHeight="1" outlineLevel="1" x14ac:dyDescent="0.2">
      <c r="A106" s="211"/>
      <c r="B106" s="164"/>
      <c r="C106" s="87" t="s">
        <v>51</v>
      </c>
      <c r="D106" s="128" t="s">
        <v>21</v>
      </c>
      <c r="E106" s="128" t="s">
        <v>20</v>
      </c>
      <c r="F106" s="128" t="s">
        <v>38</v>
      </c>
      <c r="G106" s="128" t="s">
        <v>3</v>
      </c>
      <c r="H106" s="68">
        <v>4478</v>
      </c>
      <c r="I106" s="71">
        <v>0</v>
      </c>
      <c r="J106" s="71">
        <f t="shared" si="5"/>
        <v>4478</v>
      </c>
      <c r="K106" s="145"/>
      <c r="M106" s="12"/>
    </row>
    <row r="107" spans="1:13" ht="39.049999999999997" customHeight="1" outlineLevel="1" x14ac:dyDescent="0.2">
      <c r="A107" s="211"/>
      <c r="B107" s="164"/>
      <c r="C107" s="87" t="s">
        <v>51</v>
      </c>
      <c r="D107" s="128" t="s">
        <v>23</v>
      </c>
      <c r="E107" s="128" t="s">
        <v>20</v>
      </c>
      <c r="F107" s="128" t="s">
        <v>38</v>
      </c>
      <c r="G107" s="128" t="s">
        <v>3</v>
      </c>
      <c r="H107" s="68">
        <v>7434.59</v>
      </c>
      <c r="I107" s="71">
        <v>0</v>
      </c>
      <c r="J107" s="71">
        <f>H107-I107</f>
        <v>7434.59</v>
      </c>
      <c r="K107" s="145"/>
      <c r="M107" s="12"/>
    </row>
    <row r="108" spans="1:13" ht="39.049999999999997" customHeight="1" outlineLevel="1" x14ac:dyDescent="0.2">
      <c r="A108" s="212"/>
      <c r="B108" s="164"/>
      <c r="C108" s="87" t="s">
        <v>51</v>
      </c>
      <c r="D108" s="128" t="s">
        <v>29</v>
      </c>
      <c r="E108" s="128" t="s">
        <v>20</v>
      </c>
      <c r="F108" s="128" t="s">
        <v>38</v>
      </c>
      <c r="G108" s="128" t="s">
        <v>3</v>
      </c>
      <c r="H108" s="68">
        <v>3754.2</v>
      </c>
      <c r="I108" s="71">
        <v>0</v>
      </c>
      <c r="J108" s="71">
        <f t="shared" ref="J108:J111" si="6">H108-I108</f>
        <v>3754.2</v>
      </c>
      <c r="K108" s="145"/>
      <c r="M108" s="12"/>
    </row>
    <row r="109" spans="1:13" ht="24.8" customHeight="1" x14ac:dyDescent="0.2">
      <c r="A109" s="212"/>
      <c r="B109" s="164"/>
      <c r="C109" s="87" t="s">
        <v>136</v>
      </c>
      <c r="D109" s="128" t="s">
        <v>33</v>
      </c>
      <c r="E109" s="128" t="s">
        <v>10</v>
      </c>
      <c r="F109" s="128" t="s">
        <v>38</v>
      </c>
      <c r="G109" s="128" t="s">
        <v>3</v>
      </c>
      <c r="H109" s="68">
        <v>350.7</v>
      </c>
      <c r="I109" s="71">
        <v>0</v>
      </c>
      <c r="J109" s="71">
        <f t="shared" si="6"/>
        <v>350.7</v>
      </c>
      <c r="K109" s="145"/>
      <c r="L109" s="12"/>
      <c r="M109" s="12"/>
    </row>
    <row r="110" spans="1:13" ht="25.5" customHeight="1" outlineLevel="1" x14ac:dyDescent="0.2">
      <c r="A110" s="212"/>
      <c r="B110" s="164"/>
      <c r="C110" s="87" t="s">
        <v>137</v>
      </c>
      <c r="D110" s="128" t="s">
        <v>33</v>
      </c>
      <c r="E110" s="128" t="s">
        <v>10</v>
      </c>
      <c r="F110" s="128" t="s">
        <v>38</v>
      </c>
      <c r="G110" s="128" t="s">
        <v>5</v>
      </c>
      <c r="H110" s="68">
        <v>825.9</v>
      </c>
      <c r="I110" s="71">
        <v>0</v>
      </c>
      <c r="J110" s="71">
        <f t="shared" si="6"/>
        <v>825.9</v>
      </c>
      <c r="K110" s="145"/>
      <c r="M110" s="12"/>
    </row>
    <row r="111" spans="1:13" ht="32.299999999999997" customHeight="1" outlineLevel="1" x14ac:dyDescent="0.2">
      <c r="A111" s="212"/>
      <c r="B111" s="164"/>
      <c r="C111" s="87" t="s">
        <v>138</v>
      </c>
      <c r="D111" s="128" t="s">
        <v>139</v>
      </c>
      <c r="E111" s="128" t="s">
        <v>10</v>
      </c>
      <c r="F111" s="128" t="s">
        <v>38</v>
      </c>
      <c r="G111" s="128" t="s">
        <v>3</v>
      </c>
      <c r="H111" s="133">
        <v>208.87</v>
      </c>
      <c r="I111" s="133">
        <v>0</v>
      </c>
      <c r="J111" s="71">
        <f t="shared" si="6"/>
        <v>208.87</v>
      </c>
      <c r="K111" s="145"/>
      <c r="M111" s="12"/>
    </row>
    <row r="112" spans="1:13" ht="32.299999999999997" customHeight="1" outlineLevel="1" x14ac:dyDescent="0.2">
      <c r="A112" s="212"/>
      <c r="B112" s="164"/>
      <c r="C112" s="70" t="s">
        <v>140</v>
      </c>
      <c r="D112" s="128" t="s">
        <v>35</v>
      </c>
      <c r="E112" s="128" t="s">
        <v>10</v>
      </c>
      <c r="F112" s="128" t="s">
        <v>38</v>
      </c>
      <c r="G112" s="128" t="s">
        <v>3</v>
      </c>
      <c r="H112" s="68">
        <v>431.6</v>
      </c>
      <c r="I112" s="71">
        <v>0</v>
      </c>
      <c r="J112" s="71">
        <f>H112-I112</f>
        <v>431.6</v>
      </c>
      <c r="K112" s="145"/>
      <c r="M112" s="12"/>
    </row>
    <row r="113" spans="1:202" s="5" customFormat="1" ht="57.05" customHeight="1" outlineLevel="1" thickBot="1" x14ac:dyDescent="0.25">
      <c r="A113" s="213"/>
      <c r="B113" s="110" t="s">
        <v>141</v>
      </c>
      <c r="C113" s="105" t="s">
        <v>51</v>
      </c>
      <c r="D113" s="73" t="s">
        <v>23</v>
      </c>
      <c r="E113" s="73" t="s">
        <v>20</v>
      </c>
      <c r="F113" s="73" t="s">
        <v>142</v>
      </c>
      <c r="G113" s="73" t="s">
        <v>3</v>
      </c>
      <c r="H113" s="74">
        <v>0</v>
      </c>
      <c r="I113" s="75">
        <v>0</v>
      </c>
      <c r="J113" s="75">
        <f>H113-I113</f>
        <v>0</v>
      </c>
      <c r="K113" s="145"/>
      <c r="L113" s="4"/>
      <c r="M113" s="12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</row>
    <row r="114" spans="1:202" s="5" customFormat="1" ht="43.5" customHeight="1" outlineLevel="1" x14ac:dyDescent="0.2">
      <c r="A114" s="147">
        <v>19</v>
      </c>
      <c r="B114" s="143" t="s">
        <v>101</v>
      </c>
      <c r="C114" s="24" t="s">
        <v>49</v>
      </c>
      <c r="D114" s="155"/>
      <c r="E114" s="155"/>
      <c r="F114" s="155"/>
      <c r="G114" s="155"/>
      <c r="H114" s="25">
        <f>SUM(H115:H120)</f>
        <v>81330.89</v>
      </c>
      <c r="I114" s="25">
        <f>SUM(I115:I120)</f>
        <v>16949.91</v>
      </c>
      <c r="J114" s="51">
        <f>SUM(J115:J120)</f>
        <v>64380.98</v>
      </c>
      <c r="K114" s="50">
        <f>I114*100/H114</f>
        <v>20.840679353195323</v>
      </c>
      <c r="L114" s="4"/>
      <c r="M114" s="12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</row>
    <row r="115" spans="1:202" ht="39.75" customHeight="1" outlineLevel="1" x14ac:dyDescent="0.2">
      <c r="A115" s="147"/>
      <c r="B115" s="144"/>
      <c r="C115" s="87" t="s">
        <v>51</v>
      </c>
      <c r="D115" s="128" t="s">
        <v>21</v>
      </c>
      <c r="E115" s="128" t="s">
        <v>20</v>
      </c>
      <c r="F115" s="128" t="s">
        <v>40</v>
      </c>
      <c r="G115" s="128" t="s">
        <v>3</v>
      </c>
      <c r="H115" s="68">
        <v>26189.9</v>
      </c>
      <c r="I115" s="71">
        <v>6273.23</v>
      </c>
      <c r="J115" s="94">
        <f t="shared" ref="J115" si="7">H115-I115</f>
        <v>19916.670000000002</v>
      </c>
      <c r="K115" s="134"/>
      <c r="M115" s="12"/>
    </row>
    <row r="116" spans="1:202" ht="58.45" customHeight="1" outlineLevel="1" x14ac:dyDescent="0.2">
      <c r="A116" s="147"/>
      <c r="B116" s="144"/>
      <c r="C116" s="87" t="s">
        <v>51</v>
      </c>
      <c r="D116" s="128" t="s">
        <v>23</v>
      </c>
      <c r="E116" s="128" t="s">
        <v>20</v>
      </c>
      <c r="F116" s="128" t="s">
        <v>40</v>
      </c>
      <c r="G116" s="128" t="s">
        <v>3</v>
      </c>
      <c r="H116" s="68">
        <v>48288.15</v>
      </c>
      <c r="I116" s="71">
        <v>10676.68</v>
      </c>
      <c r="J116" s="94">
        <f>H116-I116</f>
        <v>37611.47</v>
      </c>
      <c r="K116" s="134"/>
      <c r="M116" s="12"/>
    </row>
    <row r="117" spans="1:202" ht="58.45" customHeight="1" outlineLevel="1" x14ac:dyDescent="0.2">
      <c r="A117" s="147"/>
      <c r="B117" s="144"/>
      <c r="C117" s="87" t="s">
        <v>51</v>
      </c>
      <c r="D117" s="132" t="s">
        <v>25</v>
      </c>
      <c r="E117" s="132" t="s">
        <v>20</v>
      </c>
      <c r="F117" s="132" t="s">
        <v>40</v>
      </c>
      <c r="G117" s="132" t="s">
        <v>5</v>
      </c>
      <c r="H117" s="130">
        <v>115.9</v>
      </c>
      <c r="I117" s="130">
        <v>0</v>
      </c>
      <c r="J117" s="94">
        <f>H117-I117</f>
        <v>115.9</v>
      </c>
      <c r="K117" s="134"/>
      <c r="M117" s="12"/>
    </row>
    <row r="118" spans="1:202" ht="57.05" customHeight="1" outlineLevel="1" x14ac:dyDescent="0.2">
      <c r="A118" s="147"/>
      <c r="B118" s="144"/>
      <c r="C118" s="87" t="s">
        <v>51</v>
      </c>
      <c r="D118" s="128" t="s">
        <v>29</v>
      </c>
      <c r="E118" s="128" t="s">
        <v>20</v>
      </c>
      <c r="F118" s="128" t="s">
        <v>40</v>
      </c>
      <c r="G118" s="128" t="s">
        <v>3</v>
      </c>
      <c r="H118" s="130">
        <v>3326.94</v>
      </c>
      <c r="I118" s="130">
        <v>0</v>
      </c>
      <c r="J118" s="94">
        <f t="shared" ref="J118:J119" si="8">H118-I118</f>
        <v>3326.94</v>
      </c>
      <c r="K118" s="134"/>
      <c r="M118" s="12"/>
    </row>
    <row r="119" spans="1:202" ht="57.05" customHeight="1" outlineLevel="1" x14ac:dyDescent="0.2">
      <c r="A119" s="147"/>
      <c r="B119" s="153"/>
      <c r="C119" s="105" t="s">
        <v>50</v>
      </c>
      <c r="D119" s="132" t="s">
        <v>155</v>
      </c>
      <c r="E119" s="132" t="s">
        <v>1</v>
      </c>
      <c r="F119" s="132" t="s">
        <v>40</v>
      </c>
      <c r="G119" s="132" t="s">
        <v>3</v>
      </c>
      <c r="H119" s="130">
        <v>3200</v>
      </c>
      <c r="I119" s="130">
        <v>0</v>
      </c>
      <c r="J119" s="94">
        <f t="shared" si="8"/>
        <v>3200</v>
      </c>
      <c r="K119" s="134"/>
      <c r="M119" s="12"/>
    </row>
    <row r="120" spans="1:202" ht="57.05" customHeight="1" outlineLevel="1" thickBot="1" x14ac:dyDescent="0.25">
      <c r="A120" s="147"/>
      <c r="B120" s="154"/>
      <c r="C120" s="97" t="s">
        <v>52</v>
      </c>
      <c r="D120" s="77" t="s">
        <v>35</v>
      </c>
      <c r="E120" s="77" t="s">
        <v>10</v>
      </c>
      <c r="F120" s="77" t="s">
        <v>40</v>
      </c>
      <c r="G120" s="77" t="s">
        <v>3</v>
      </c>
      <c r="H120" s="78">
        <v>210</v>
      </c>
      <c r="I120" s="84">
        <v>0</v>
      </c>
      <c r="J120" s="89">
        <f>H120-I120</f>
        <v>210</v>
      </c>
      <c r="K120" s="150"/>
      <c r="M120" s="12"/>
    </row>
    <row r="121" spans="1:202" ht="21.05" customHeight="1" outlineLevel="1" x14ac:dyDescent="0.2">
      <c r="A121" s="178">
        <v>20</v>
      </c>
      <c r="B121" s="156" t="s">
        <v>102</v>
      </c>
      <c r="C121" s="24" t="s">
        <v>49</v>
      </c>
      <c r="D121" s="155"/>
      <c r="E121" s="155"/>
      <c r="F121" s="155"/>
      <c r="G121" s="155"/>
      <c r="H121" s="25">
        <f>SUM(H122)</f>
        <v>2256.4</v>
      </c>
      <c r="I121" s="25">
        <f>SUM(I122)</f>
        <v>241.46</v>
      </c>
      <c r="J121" s="25">
        <f>SUM(J122)</f>
        <v>2014.94</v>
      </c>
      <c r="K121" s="13">
        <f>I121*100/H121</f>
        <v>10.701116823258287</v>
      </c>
      <c r="M121" s="12"/>
      <c r="N121" s="45"/>
    </row>
    <row r="122" spans="1:202" ht="35.299999999999997" customHeight="1" outlineLevel="1" thickBot="1" x14ac:dyDescent="0.25">
      <c r="A122" s="208"/>
      <c r="B122" s="157"/>
      <c r="C122" s="72" t="s">
        <v>54</v>
      </c>
      <c r="D122" s="73" t="s">
        <v>114</v>
      </c>
      <c r="E122" s="73" t="s">
        <v>15</v>
      </c>
      <c r="F122" s="73" t="s">
        <v>55</v>
      </c>
      <c r="G122" s="73" t="s">
        <v>3</v>
      </c>
      <c r="H122" s="130">
        <v>2256.4</v>
      </c>
      <c r="I122" s="130">
        <v>241.46</v>
      </c>
      <c r="J122" s="76">
        <f>H122-I122</f>
        <v>2014.94</v>
      </c>
      <c r="K122" s="120"/>
      <c r="M122" s="12"/>
      <c r="N122" s="45"/>
    </row>
    <row r="123" spans="1:202" ht="37.450000000000003" customHeight="1" outlineLevel="1" x14ac:dyDescent="0.2">
      <c r="A123" s="178">
        <v>21</v>
      </c>
      <c r="B123" s="127" t="s">
        <v>103</v>
      </c>
      <c r="C123" s="24" t="s">
        <v>49</v>
      </c>
      <c r="D123" s="34"/>
      <c r="E123" s="34"/>
      <c r="F123" s="34"/>
      <c r="G123" s="34"/>
      <c r="H123" s="25">
        <f>SUM(H124:H129)</f>
        <v>2596.56</v>
      </c>
      <c r="I123" s="25">
        <f>SUM(I124:I129)</f>
        <v>797.83999999999992</v>
      </c>
      <c r="J123" s="51">
        <f>SUM(J124:J129)</f>
        <v>1798.7199999999998</v>
      </c>
      <c r="K123" s="13">
        <f>I123*100/H123</f>
        <v>30.726807776442673</v>
      </c>
      <c r="M123" s="12"/>
    </row>
    <row r="124" spans="1:202" ht="71.3" customHeight="1" outlineLevel="1" x14ac:dyDescent="0.2">
      <c r="A124" s="180"/>
      <c r="B124" s="209" t="s">
        <v>56</v>
      </c>
      <c r="C124" s="73" t="s">
        <v>59</v>
      </c>
      <c r="D124" s="128" t="s">
        <v>11</v>
      </c>
      <c r="E124" s="128" t="s">
        <v>10</v>
      </c>
      <c r="F124" s="128" t="s">
        <v>58</v>
      </c>
      <c r="G124" s="128" t="s">
        <v>12</v>
      </c>
      <c r="H124" s="130">
        <v>80</v>
      </c>
      <c r="I124" s="130">
        <v>20.74</v>
      </c>
      <c r="J124" s="94">
        <f>H124-I124</f>
        <v>59.260000000000005</v>
      </c>
      <c r="K124" s="134"/>
      <c r="M124" s="12"/>
    </row>
    <row r="125" spans="1:202" ht="54" customHeight="1" outlineLevel="1" x14ac:dyDescent="0.2">
      <c r="A125" s="180"/>
      <c r="B125" s="137"/>
      <c r="C125" s="73" t="s">
        <v>59</v>
      </c>
      <c r="D125" s="128" t="s">
        <v>11</v>
      </c>
      <c r="E125" s="128" t="s">
        <v>10</v>
      </c>
      <c r="F125" s="128" t="s">
        <v>58</v>
      </c>
      <c r="G125" s="128" t="s">
        <v>3</v>
      </c>
      <c r="H125" s="130">
        <v>1010</v>
      </c>
      <c r="I125" s="130">
        <v>160.19999999999999</v>
      </c>
      <c r="J125" s="94">
        <f>H125-I125</f>
        <v>849.8</v>
      </c>
      <c r="K125" s="134"/>
      <c r="M125" s="12"/>
    </row>
    <row r="126" spans="1:202" ht="65.95" customHeight="1" outlineLevel="1" x14ac:dyDescent="0.2">
      <c r="A126" s="180"/>
      <c r="B126" s="135" t="s">
        <v>57</v>
      </c>
      <c r="C126" s="73" t="s">
        <v>59</v>
      </c>
      <c r="D126" s="128" t="s">
        <v>11</v>
      </c>
      <c r="E126" s="128" t="s">
        <v>10</v>
      </c>
      <c r="F126" s="128" t="s">
        <v>60</v>
      </c>
      <c r="G126" s="128" t="s">
        <v>12</v>
      </c>
      <c r="H126" s="130">
        <v>693.56</v>
      </c>
      <c r="I126" s="130">
        <v>492.4</v>
      </c>
      <c r="J126" s="94">
        <f t="shared" ref="J126:J129" si="9">H126-I126</f>
        <v>201.15999999999997</v>
      </c>
      <c r="K126" s="134"/>
      <c r="M126" s="12"/>
    </row>
    <row r="127" spans="1:202" ht="65.95" customHeight="1" outlineLevel="1" x14ac:dyDescent="0.2">
      <c r="A127" s="180"/>
      <c r="B127" s="136"/>
      <c r="C127" s="73" t="s">
        <v>59</v>
      </c>
      <c r="D127" s="128" t="s">
        <v>11</v>
      </c>
      <c r="E127" s="128" t="s">
        <v>10</v>
      </c>
      <c r="F127" s="128" t="s">
        <v>60</v>
      </c>
      <c r="G127" s="128" t="s">
        <v>3</v>
      </c>
      <c r="H127" s="130">
        <v>430</v>
      </c>
      <c r="I127" s="130">
        <v>110.25</v>
      </c>
      <c r="J127" s="94">
        <f t="shared" si="9"/>
        <v>319.75</v>
      </c>
      <c r="K127" s="134"/>
      <c r="M127" s="12"/>
    </row>
    <row r="128" spans="1:202" ht="63.8" customHeight="1" outlineLevel="1" x14ac:dyDescent="0.2">
      <c r="A128" s="208"/>
      <c r="B128" s="135" t="s">
        <v>64</v>
      </c>
      <c r="C128" s="73" t="s">
        <v>59</v>
      </c>
      <c r="D128" s="73" t="s">
        <v>11</v>
      </c>
      <c r="E128" s="73" t="s">
        <v>10</v>
      </c>
      <c r="F128" s="73" t="s">
        <v>61</v>
      </c>
      <c r="G128" s="73" t="s">
        <v>12</v>
      </c>
      <c r="H128" s="74">
        <v>25</v>
      </c>
      <c r="I128" s="75">
        <v>0</v>
      </c>
      <c r="J128" s="94">
        <f t="shared" si="9"/>
        <v>25</v>
      </c>
      <c r="K128" s="134"/>
      <c r="M128" s="12"/>
    </row>
    <row r="129" spans="1:13" ht="58.45" customHeight="1" outlineLevel="1" thickBot="1" x14ac:dyDescent="0.25">
      <c r="A129" s="208"/>
      <c r="B129" s="137"/>
      <c r="C129" s="73" t="s">
        <v>59</v>
      </c>
      <c r="D129" s="73" t="s">
        <v>11</v>
      </c>
      <c r="E129" s="73" t="s">
        <v>10</v>
      </c>
      <c r="F129" s="73" t="s">
        <v>61</v>
      </c>
      <c r="G129" s="73" t="s">
        <v>3</v>
      </c>
      <c r="H129" s="130">
        <v>358</v>
      </c>
      <c r="I129" s="130">
        <v>14.25</v>
      </c>
      <c r="J129" s="88">
        <f t="shared" si="9"/>
        <v>343.75</v>
      </c>
      <c r="K129" s="134"/>
      <c r="M129" s="12"/>
    </row>
    <row r="130" spans="1:13" ht="26.2" customHeight="1" outlineLevel="1" x14ac:dyDescent="0.2">
      <c r="A130" s="142">
        <v>22</v>
      </c>
      <c r="B130" s="143" t="s">
        <v>67</v>
      </c>
      <c r="C130" s="24" t="s">
        <v>49</v>
      </c>
      <c r="D130" s="116"/>
      <c r="E130" s="116"/>
      <c r="F130" s="116"/>
      <c r="G130" s="116"/>
      <c r="H130" s="25">
        <f>SUM(H131:H136)</f>
        <v>758824.24</v>
      </c>
      <c r="I130" s="25">
        <f>SUM(I131:I136)</f>
        <v>26631.47</v>
      </c>
      <c r="J130" s="25">
        <f>SUM(J131:J136)</f>
        <v>729243.21</v>
      </c>
      <c r="K130" s="50">
        <f>I130*100/H130</f>
        <v>3.5095702794101569</v>
      </c>
      <c r="M130" s="12"/>
    </row>
    <row r="131" spans="1:13" ht="65.95" customHeight="1" outlineLevel="1" x14ac:dyDescent="0.2">
      <c r="A131" s="142"/>
      <c r="B131" s="144"/>
      <c r="C131" s="87" t="s">
        <v>51</v>
      </c>
      <c r="D131" s="128" t="s">
        <v>23</v>
      </c>
      <c r="E131" s="128" t="s">
        <v>20</v>
      </c>
      <c r="F131" s="128" t="s">
        <v>104</v>
      </c>
      <c r="G131" s="128" t="s">
        <v>3</v>
      </c>
      <c r="H131" s="68">
        <v>145078.9</v>
      </c>
      <c r="I131" s="71">
        <v>16307.73</v>
      </c>
      <c r="J131" s="68">
        <f>H131-I131</f>
        <v>128771.17</v>
      </c>
      <c r="K131" s="145"/>
      <c r="M131" s="12"/>
    </row>
    <row r="132" spans="1:13" ht="65.95" customHeight="1" outlineLevel="1" x14ac:dyDescent="0.2">
      <c r="A132" s="142"/>
      <c r="B132" s="144"/>
      <c r="C132" s="70" t="s">
        <v>50</v>
      </c>
      <c r="D132" s="128" t="s">
        <v>23</v>
      </c>
      <c r="E132" s="128" t="s">
        <v>1</v>
      </c>
      <c r="F132" s="128" t="s">
        <v>104</v>
      </c>
      <c r="G132" s="128" t="s">
        <v>22</v>
      </c>
      <c r="H132" s="130">
        <v>562206.93999999994</v>
      </c>
      <c r="I132" s="130">
        <v>672.01</v>
      </c>
      <c r="J132" s="68">
        <f>H132-I132</f>
        <v>561534.92999999993</v>
      </c>
      <c r="K132" s="145"/>
      <c r="M132" s="12"/>
    </row>
    <row r="133" spans="1:13" ht="65.95" customHeight="1" outlineLevel="1" x14ac:dyDescent="0.2">
      <c r="A133" s="142"/>
      <c r="B133" s="66" t="s">
        <v>127</v>
      </c>
      <c r="C133" s="87" t="s">
        <v>51</v>
      </c>
      <c r="D133" s="128" t="s">
        <v>23</v>
      </c>
      <c r="E133" s="128" t="s">
        <v>20</v>
      </c>
      <c r="F133" s="128" t="s">
        <v>128</v>
      </c>
      <c r="G133" s="128" t="s">
        <v>3</v>
      </c>
      <c r="H133" s="130">
        <v>40712.199999999997</v>
      </c>
      <c r="I133" s="130">
        <v>8637.4500000000007</v>
      </c>
      <c r="J133" s="68">
        <f>H133-I133</f>
        <v>32074.749999999996</v>
      </c>
      <c r="K133" s="145"/>
      <c r="M133" s="12"/>
    </row>
    <row r="134" spans="1:13" ht="76.45" customHeight="1" outlineLevel="1" x14ac:dyDescent="0.2">
      <c r="A134" s="142"/>
      <c r="B134" s="66" t="s">
        <v>143</v>
      </c>
      <c r="C134" s="87" t="s">
        <v>51</v>
      </c>
      <c r="D134" s="128" t="s">
        <v>23</v>
      </c>
      <c r="E134" s="128" t="s">
        <v>20</v>
      </c>
      <c r="F134" s="128" t="s">
        <v>144</v>
      </c>
      <c r="G134" s="128" t="s">
        <v>12</v>
      </c>
      <c r="H134" s="68">
        <v>3962.8</v>
      </c>
      <c r="I134" s="71">
        <v>1013.24</v>
      </c>
      <c r="J134" s="68"/>
      <c r="K134" s="145"/>
      <c r="M134" s="12"/>
    </row>
    <row r="135" spans="1:13" ht="111.75" customHeight="1" outlineLevel="1" x14ac:dyDescent="0.2">
      <c r="A135" s="142"/>
      <c r="B135" s="58" t="s">
        <v>145</v>
      </c>
      <c r="C135" s="87" t="s">
        <v>51</v>
      </c>
      <c r="D135" s="128" t="s">
        <v>23</v>
      </c>
      <c r="E135" s="128" t="s">
        <v>20</v>
      </c>
      <c r="F135" s="128" t="s">
        <v>146</v>
      </c>
      <c r="G135" s="128" t="s">
        <v>3</v>
      </c>
      <c r="H135" s="68">
        <v>2834.8</v>
      </c>
      <c r="I135" s="71">
        <v>1.04</v>
      </c>
      <c r="J135" s="68">
        <f>H135-I135</f>
        <v>2833.76</v>
      </c>
      <c r="K135" s="145"/>
      <c r="M135" s="12"/>
    </row>
    <row r="136" spans="1:13" ht="82.55" customHeight="1" outlineLevel="1" thickBot="1" x14ac:dyDescent="0.25">
      <c r="A136" s="142"/>
      <c r="B136" s="117" t="s">
        <v>112</v>
      </c>
      <c r="C136" s="97" t="s">
        <v>51</v>
      </c>
      <c r="D136" s="77" t="s">
        <v>23</v>
      </c>
      <c r="E136" s="77" t="s">
        <v>20</v>
      </c>
      <c r="F136" s="77" t="s">
        <v>147</v>
      </c>
      <c r="G136" s="77" t="s">
        <v>3</v>
      </c>
      <c r="H136" s="78">
        <v>4028.6</v>
      </c>
      <c r="I136" s="84">
        <v>0</v>
      </c>
      <c r="J136" s="78">
        <f>H136-I136</f>
        <v>4028.6</v>
      </c>
      <c r="K136" s="146"/>
      <c r="M136" s="12"/>
    </row>
    <row r="137" spans="1:13" ht="65.95" customHeight="1" outlineLevel="1" x14ac:dyDescent="0.2">
      <c r="A137" s="147">
        <v>23</v>
      </c>
      <c r="B137" s="148" t="s">
        <v>111</v>
      </c>
      <c r="C137" s="62" t="s">
        <v>49</v>
      </c>
      <c r="D137" s="123"/>
      <c r="E137" s="123"/>
      <c r="F137" s="123"/>
      <c r="G137" s="123"/>
      <c r="H137" s="63">
        <f>SUM(H138)</f>
        <v>450</v>
      </c>
      <c r="I137" s="63">
        <f>SUM(I138)</f>
        <v>0</v>
      </c>
      <c r="J137" s="114">
        <f>SUM(J138)</f>
        <v>450</v>
      </c>
      <c r="K137" s="115">
        <f>I137*100/H137</f>
        <v>0</v>
      </c>
      <c r="M137" s="12"/>
    </row>
    <row r="138" spans="1:13" ht="75.05" customHeight="1" outlineLevel="1" thickBot="1" x14ac:dyDescent="0.25">
      <c r="A138" s="139"/>
      <c r="B138" s="141"/>
      <c r="C138" s="83" t="s">
        <v>50</v>
      </c>
      <c r="D138" s="77" t="s">
        <v>110</v>
      </c>
      <c r="E138" s="77" t="s">
        <v>1</v>
      </c>
      <c r="F138" s="77" t="s">
        <v>148</v>
      </c>
      <c r="G138" s="77" t="s">
        <v>3</v>
      </c>
      <c r="H138" s="78">
        <v>450</v>
      </c>
      <c r="I138" s="84">
        <v>0</v>
      </c>
      <c r="J138" s="89">
        <f>H138-I138</f>
        <v>450</v>
      </c>
      <c r="K138" s="118"/>
      <c r="M138" s="12"/>
    </row>
    <row r="139" spans="1:13" ht="65.95" customHeight="1" outlineLevel="1" x14ac:dyDescent="0.2">
      <c r="A139" s="138">
        <v>24</v>
      </c>
      <c r="B139" s="140" t="s">
        <v>149</v>
      </c>
      <c r="C139" s="24" t="s">
        <v>49</v>
      </c>
      <c r="D139" s="121"/>
      <c r="E139" s="121"/>
      <c r="F139" s="121"/>
      <c r="G139" s="121"/>
      <c r="H139" s="25">
        <f>SUM(H140)</f>
        <v>797</v>
      </c>
      <c r="I139" s="25">
        <f>SUM(I140)</f>
        <v>42</v>
      </c>
      <c r="J139" s="51">
        <f>SUM(J140)</f>
        <v>755</v>
      </c>
      <c r="K139" s="50">
        <f>I139*100/H139</f>
        <v>5.2697616060225849</v>
      </c>
      <c r="M139" s="12"/>
    </row>
    <row r="140" spans="1:13" ht="65.95" customHeight="1" outlineLevel="1" thickBot="1" x14ac:dyDescent="0.25">
      <c r="A140" s="139"/>
      <c r="B140" s="141"/>
      <c r="C140" s="83" t="s">
        <v>50</v>
      </c>
      <c r="D140" s="77" t="s">
        <v>114</v>
      </c>
      <c r="E140" s="77" t="s">
        <v>1</v>
      </c>
      <c r="F140" s="77" t="s">
        <v>150</v>
      </c>
      <c r="G140" s="77" t="s">
        <v>3</v>
      </c>
      <c r="H140" s="130">
        <v>797</v>
      </c>
      <c r="I140" s="130">
        <v>42</v>
      </c>
      <c r="J140" s="89">
        <f>H140-I140</f>
        <v>755</v>
      </c>
      <c r="K140" s="118"/>
      <c r="M140" s="12"/>
    </row>
    <row r="141" spans="1:13" ht="13.55" thickBot="1" x14ac:dyDescent="0.25">
      <c r="A141" s="206" t="s">
        <v>53</v>
      </c>
      <c r="B141" s="207"/>
      <c r="C141" s="52"/>
      <c r="D141" s="47"/>
      <c r="E141" s="46"/>
      <c r="F141" s="49"/>
      <c r="G141" s="47"/>
      <c r="H141" s="35">
        <f>H12+H15+H18+H21+H24+H27+H33+H36+H39+H49+H55+H60+H65+H71+H81+H96+H100+H104+H114+H121+H123+H130+H137+H139</f>
        <v>1382006.7100000002</v>
      </c>
      <c r="I141" s="35">
        <f>I12+I15+I21+I27+I33+I36+I39+I49+I55+I60+I65+I71+I81+I96+I100+I104+I114+I24+I18+I130+I121+I123+I137+I139</f>
        <v>230452.35</v>
      </c>
      <c r="J141" s="35">
        <f>J12+J15+J21+J27+J33+J36+J39+J49+J55+J60+J65+J71+J81+J96+J100+J104+J114+J24+J18+J130+J121+J123+J137+J139</f>
        <v>1148604.7999999998</v>
      </c>
      <c r="K141" s="48">
        <f>I141*100/H141</f>
        <v>16.675197618975378</v>
      </c>
      <c r="M141" s="12"/>
    </row>
    <row r="143" spans="1:13" ht="12.85" customHeight="1" x14ac:dyDescent="0.2">
      <c r="H143" s="12"/>
      <c r="J143" s="12"/>
    </row>
    <row r="144" spans="1:13" ht="12.85" customHeight="1" x14ac:dyDescent="0.2">
      <c r="J144" s="12"/>
    </row>
    <row r="145" spans="8:10" ht="12.85" customHeight="1" x14ac:dyDescent="0.2">
      <c r="H145" s="55"/>
      <c r="I145" s="55"/>
      <c r="J145" s="55"/>
    </row>
    <row r="146" spans="8:10" ht="12.85" customHeight="1" x14ac:dyDescent="0.2">
      <c r="J146" s="12"/>
    </row>
    <row r="147" spans="8:10" ht="12.85" customHeight="1" x14ac:dyDescent="0.2">
      <c r="J147" s="12"/>
    </row>
  </sheetData>
  <mergeCells count="98">
    <mergeCell ref="D121:G121"/>
    <mergeCell ref="A114:A120"/>
    <mergeCell ref="D100:G100"/>
    <mergeCell ref="D104:G104"/>
    <mergeCell ref="D81:G81"/>
    <mergeCell ref="D96:G96"/>
    <mergeCell ref="A104:A113"/>
    <mergeCell ref="B104:B112"/>
    <mergeCell ref="B71:B73"/>
    <mergeCell ref="A141:B141"/>
    <mergeCell ref="A100:A103"/>
    <mergeCell ref="B96:B99"/>
    <mergeCell ref="B81:B95"/>
    <mergeCell ref="A121:A122"/>
    <mergeCell ref="B121:B122"/>
    <mergeCell ref="A123:A129"/>
    <mergeCell ref="B124:B125"/>
    <mergeCell ref="B15:B17"/>
    <mergeCell ref="B33:B34"/>
    <mergeCell ref="B18:B20"/>
    <mergeCell ref="D21:G21"/>
    <mergeCell ref="B21:B23"/>
    <mergeCell ref="D24:G24"/>
    <mergeCell ref="B27:B30"/>
    <mergeCell ref="B24:B26"/>
    <mergeCell ref="D18:G18"/>
    <mergeCell ref="D27:G27"/>
    <mergeCell ref="C28:C30"/>
    <mergeCell ref="A27:A32"/>
    <mergeCell ref="A33:A35"/>
    <mergeCell ref="D39:G39"/>
    <mergeCell ref="K13:K14"/>
    <mergeCell ref="D49:G49"/>
    <mergeCell ref="D33:G33"/>
    <mergeCell ref="B36:B38"/>
    <mergeCell ref="A36:A38"/>
    <mergeCell ref="D36:G36"/>
    <mergeCell ref="A39:A48"/>
    <mergeCell ref="A12:A14"/>
    <mergeCell ref="B12:B14"/>
    <mergeCell ref="B47:B48"/>
    <mergeCell ref="D12:G12"/>
    <mergeCell ref="A15:A17"/>
    <mergeCell ref="A21:A23"/>
    <mergeCell ref="H1:K1"/>
    <mergeCell ref="G2:K2"/>
    <mergeCell ref="F3:K3"/>
    <mergeCell ref="F4:K4"/>
    <mergeCell ref="A7:K7"/>
    <mergeCell ref="C13:C14"/>
    <mergeCell ref="D15:G15"/>
    <mergeCell ref="D65:G65"/>
    <mergeCell ref="K101:K103"/>
    <mergeCell ref="K105:K113"/>
    <mergeCell ref="K22:K23"/>
    <mergeCell ref="K25:K26"/>
    <mergeCell ref="K97:K99"/>
    <mergeCell ref="K82:K95"/>
    <mergeCell ref="K72:K80"/>
    <mergeCell ref="K66:K70"/>
    <mergeCell ref="K28:K32"/>
    <mergeCell ref="K34:K35"/>
    <mergeCell ref="K40:K48"/>
    <mergeCell ref="K50:K51"/>
    <mergeCell ref="K56:K59"/>
    <mergeCell ref="A49:A54"/>
    <mergeCell ref="A60:A64"/>
    <mergeCell ref="A81:A95"/>
    <mergeCell ref="A96:A99"/>
    <mergeCell ref="A55:A59"/>
    <mergeCell ref="A65:A70"/>
    <mergeCell ref="A71:A80"/>
    <mergeCell ref="K61:K64"/>
    <mergeCell ref="K37:K38"/>
    <mergeCell ref="B114:B120"/>
    <mergeCell ref="D114:G114"/>
    <mergeCell ref="K115:K120"/>
    <mergeCell ref="B65:B68"/>
    <mergeCell ref="B49:B51"/>
    <mergeCell ref="B69:B70"/>
    <mergeCell ref="B77:B78"/>
    <mergeCell ref="B100:B102"/>
    <mergeCell ref="D55:G55"/>
    <mergeCell ref="B60:B64"/>
    <mergeCell ref="B55:B59"/>
    <mergeCell ref="D60:G60"/>
    <mergeCell ref="B39:B46"/>
    <mergeCell ref="D71:G71"/>
    <mergeCell ref="K124:K129"/>
    <mergeCell ref="B126:B127"/>
    <mergeCell ref="B128:B129"/>
    <mergeCell ref="A139:A140"/>
    <mergeCell ref="B139:B140"/>
    <mergeCell ref="A130:A136"/>
    <mergeCell ref="B130:B132"/>
    <mergeCell ref="K131:K136"/>
    <mergeCell ref="A137:A138"/>
    <mergeCell ref="B137:B138"/>
  </mergeCells>
  <pageMargins left="0.35433070866141736" right="0" top="0.19685039370078741" bottom="0" header="0.51181102362204722" footer="0.51181102362204722"/>
  <pageSetup paperSize="9" scale="5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budg_5</dc:creator>
  <dc:description>POI HSSF rep:2.40.0.76</dc:description>
  <cp:lastModifiedBy>Кравчук Т.Ю.</cp:lastModifiedBy>
  <cp:lastPrinted>2023-07-11T08:41:35Z</cp:lastPrinted>
  <dcterms:created xsi:type="dcterms:W3CDTF">2016-11-23T09:27:58Z</dcterms:created>
  <dcterms:modified xsi:type="dcterms:W3CDTF">2023-07-14T02:05:38Z</dcterms:modified>
</cp:coreProperties>
</file>