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k\Desktop\"/>
    </mc:Choice>
  </mc:AlternateContent>
  <bookViews>
    <workbookView xWindow="0" yWindow="0" windowWidth="28800" windowHeight="12336"/>
  </bookViews>
  <sheets>
    <sheet name="Бюджет" sheetId="1" r:id="rId1"/>
  </sheets>
  <definedNames>
    <definedName name="_xlnm._FilterDatabase" localSheetId="0" hidden="1">Бюджет!$A$11:$K$125</definedName>
    <definedName name="LAST_CELL" localSheetId="0">Бюджет!#REF!</definedName>
    <definedName name="_xlnm.Print_Titles" localSheetId="0">Бюджет!$11:$11</definedName>
  </definedNames>
  <calcPr calcId="162913"/>
</workbook>
</file>

<file path=xl/calcChain.xml><?xml version="1.0" encoding="utf-8"?>
<calcChain xmlns="http://schemas.openxmlformats.org/spreadsheetml/2006/main">
  <c r="J61" i="1" l="1"/>
  <c r="I123" i="1"/>
  <c r="H123" i="1"/>
  <c r="I116" i="1"/>
  <c r="H116" i="1"/>
  <c r="I109" i="1"/>
  <c r="H109" i="1"/>
  <c r="I107" i="1"/>
  <c r="H107" i="1"/>
  <c r="I100" i="1"/>
  <c r="H100" i="1"/>
  <c r="I95" i="1"/>
  <c r="H95" i="1"/>
  <c r="I91" i="1"/>
  <c r="H91" i="1"/>
  <c r="I87" i="1"/>
  <c r="H87" i="1"/>
  <c r="I75" i="1"/>
  <c r="H75" i="1"/>
  <c r="I67" i="1"/>
  <c r="H67" i="1"/>
  <c r="I63" i="1"/>
  <c r="H63" i="1"/>
  <c r="I58" i="1"/>
  <c r="H58" i="1"/>
  <c r="I52" i="1"/>
  <c r="H52" i="1"/>
  <c r="I46" i="1"/>
  <c r="H46" i="1"/>
  <c r="I39" i="1"/>
  <c r="H39" i="1"/>
  <c r="I36" i="1"/>
  <c r="H36" i="1"/>
  <c r="I33" i="1"/>
  <c r="H33" i="1"/>
  <c r="I27" i="1"/>
  <c r="H27" i="1"/>
  <c r="I24" i="1"/>
  <c r="H24" i="1"/>
  <c r="I21" i="1"/>
  <c r="H21" i="1"/>
  <c r="I18" i="1"/>
  <c r="H18" i="1"/>
  <c r="I12" i="1"/>
  <c r="H12" i="1"/>
  <c r="J104" i="1" l="1"/>
  <c r="H15" i="1" l="1"/>
  <c r="H125" i="1" s="1"/>
  <c r="J84" i="1"/>
  <c r="J86" i="1"/>
  <c r="J85" i="1"/>
  <c r="K67" i="1" l="1"/>
  <c r="J68" i="1"/>
  <c r="K100" i="1"/>
  <c r="J105" i="1"/>
  <c r="J103" i="1"/>
  <c r="J121" i="1"/>
  <c r="K116" i="1" l="1"/>
  <c r="J106" i="1"/>
  <c r="J102" i="1"/>
  <c r="I15" i="1"/>
  <c r="I125" i="1" s="1"/>
  <c r="J16" i="1"/>
  <c r="K87" i="1"/>
  <c r="J93" i="1"/>
  <c r="J65" i="1"/>
  <c r="J97" i="1"/>
  <c r="J119" i="1"/>
  <c r="J117" i="1"/>
  <c r="J82" i="1"/>
  <c r="J73" i="1"/>
  <c r="J72" i="1"/>
  <c r="K12" i="1" l="1"/>
  <c r="K15" i="1"/>
  <c r="K91" i="1"/>
  <c r="K63" i="1"/>
  <c r="J31" i="1"/>
  <c r="J124" i="1"/>
  <c r="J123" i="1" s="1"/>
  <c r="J29" i="1"/>
  <c r="J19" i="1"/>
  <c r="J43" i="1"/>
  <c r="J37" i="1"/>
  <c r="K18" i="1" l="1"/>
  <c r="K39" i="1"/>
  <c r="J71" i="1"/>
  <c r="J79" i="1" l="1"/>
  <c r="J80" i="1"/>
  <c r="J81" i="1"/>
  <c r="J83" i="1"/>
  <c r="J78" i="1"/>
  <c r="J77" i="1"/>
  <c r="J76" i="1"/>
  <c r="J75" i="1" l="1"/>
  <c r="J90" i="1"/>
  <c r="K109" i="1" l="1"/>
  <c r="J74" i="1"/>
  <c r="J122" i="1"/>
  <c r="J120" i="1" l="1"/>
  <c r="J112" i="1"/>
  <c r="J113" i="1"/>
  <c r="J114" i="1"/>
  <c r="J115" i="1"/>
  <c r="J111" i="1"/>
  <c r="J110" i="1"/>
  <c r="J108" i="1"/>
  <c r="J107" i="1" s="1"/>
  <c r="J99" i="1"/>
  <c r="J98" i="1"/>
  <c r="J94" i="1"/>
  <c r="J92" i="1"/>
  <c r="J89" i="1"/>
  <c r="J91" i="1" l="1"/>
  <c r="J109" i="1"/>
  <c r="K123" i="1"/>
  <c r="K95" i="1"/>
  <c r="K75" i="1"/>
  <c r="J70" i="1"/>
  <c r="J69" i="1"/>
  <c r="J62" i="1"/>
  <c r="J60" i="1"/>
  <c r="J59" i="1"/>
  <c r="J57" i="1"/>
  <c r="J56" i="1"/>
  <c r="J55" i="1"/>
  <c r="J54" i="1"/>
  <c r="J53" i="1"/>
  <c r="J50" i="1"/>
  <c r="J49" i="1"/>
  <c r="J48" i="1"/>
  <c r="J47" i="1"/>
  <c r="J45" i="1"/>
  <c r="J44" i="1"/>
  <c r="J42" i="1"/>
  <c r="J41" i="1"/>
  <c r="J40" i="1"/>
  <c r="J38" i="1"/>
  <c r="J36" i="1" s="1"/>
  <c r="J35" i="1"/>
  <c r="J34" i="1"/>
  <c r="J32" i="1"/>
  <c r="J30" i="1"/>
  <c r="J28" i="1"/>
  <c r="J26" i="1"/>
  <c r="J25" i="1"/>
  <c r="J23" i="1"/>
  <c r="J22" i="1"/>
  <c r="J20" i="1"/>
  <c r="J18" i="1" s="1"/>
  <c r="J14" i="1"/>
  <c r="J17" i="1"/>
  <c r="J15" i="1" s="1"/>
  <c r="J51" i="1"/>
  <c r="J67" i="1" l="1"/>
  <c r="J39" i="1"/>
  <c r="J21" i="1"/>
  <c r="J33" i="1"/>
  <c r="J58" i="1"/>
  <c r="J24" i="1"/>
  <c r="J27" i="1"/>
  <c r="J46" i="1"/>
  <c r="J66" i="1"/>
  <c r="J52" i="1" l="1"/>
  <c r="K52" i="1" l="1"/>
  <c r="J64" i="1"/>
  <c r="J63" i="1" s="1"/>
  <c r="J118" i="1" l="1"/>
  <c r="J116" i="1" s="1"/>
  <c r="K125" i="1"/>
  <c r="K46" i="1" l="1"/>
  <c r="K107" i="1" l="1"/>
  <c r="K58" i="1"/>
  <c r="K33" i="1" l="1"/>
  <c r="K27" i="1"/>
  <c r="J13" i="1" l="1"/>
  <c r="J12" i="1" s="1"/>
  <c r="J101" i="1"/>
  <c r="J100" i="1" s="1"/>
  <c r="J96" i="1"/>
  <c r="J95" i="1" s="1"/>
  <c r="K24" i="1" l="1"/>
  <c r="J88" i="1"/>
  <c r="J87" i="1" s="1"/>
  <c r="J125" i="1" s="1"/>
  <c r="K36" i="1" l="1"/>
  <c r="K21" i="1" l="1"/>
</calcChain>
</file>

<file path=xl/sharedStrings.xml><?xml version="1.0" encoding="utf-8"?>
<sst xmlns="http://schemas.openxmlformats.org/spreadsheetml/2006/main" count="529" uniqueCount="142">
  <si>
    <t>7950100000</t>
  </si>
  <si>
    <t>917</t>
  </si>
  <si>
    <t>1003</t>
  </si>
  <si>
    <t>200</t>
  </si>
  <si>
    <t>300</t>
  </si>
  <si>
    <t>600</t>
  </si>
  <si>
    <t>7950200000</t>
  </si>
  <si>
    <t>7950400000</t>
  </si>
  <si>
    <t>0412</t>
  </si>
  <si>
    <t>800</t>
  </si>
  <si>
    <t>904</t>
  </si>
  <si>
    <t>0707</t>
  </si>
  <si>
    <t>100</t>
  </si>
  <si>
    <t>902</t>
  </si>
  <si>
    <t>0405</t>
  </si>
  <si>
    <t>913</t>
  </si>
  <si>
    <t>0409</t>
  </si>
  <si>
    <t>7951000000</t>
  </si>
  <si>
    <t>7951100000</t>
  </si>
  <si>
    <t>7952000000</t>
  </si>
  <si>
    <t>907</t>
  </si>
  <si>
    <t>0701</t>
  </si>
  <si>
    <t>400</t>
  </si>
  <si>
    <t>0702</t>
  </si>
  <si>
    <t>7952100000</t>
  </si>
  <si>
    <t>0703</t>
  </si>
  <si>
    <t>79521S2080</t>
  </si>
  <si>
    <t>7952200000</t>
  </si>
  <si>
    <t>7952300000</t>
  </si>
  <si>
    <t>0709</t>
  </si>
  <si>
    <t>7952400000</t>
  </si>
  <si>
    <t>7952500000</t>
  </si>
  <si>
    <t>7953000000</t>
  </si>
  <si>
    <t>0801</t>
  </si>
  <si>
    <t>7954000000</t>
  </si>
  <si>
    <t>1101</t>
  </si>
  <si>
    <t>7955000000</t>
  </si>
  <si>
    <t>7955100000</t>
  </si>
  <si>
    <t>7955200000</t>
  </si>
  <si>
    <t>0314</t>
  </si>
  <si>
    <t>7955300000</t>
  </si>
  <si>
    <t>п/н</t>
  </si>
  <si>
    <t>Наименование программы</t>
  </si>
  <si>
    <t>Исполнители</t>
  </si>
  <si>
    <t>Код раздела, подраздела</t>
  </si>
  <si>
    <t>Код главного распорядителя</t>
  </si>
  <si>
    <t>Код целевой статьи</t>
  </si>
  <si>
    <t>Код вида расхода</t>
  </si>
  <si>
    <t>Сумма</t>
  </si>
  <si>
    <t>Всего, в том числе:</t>
  </si>
  <si>
    <t>Администрация УКМО</t>
  </si>
  <si>
    <t>УО УКМО</t>
  </si>
  <si>
    <t>МКУ СОЦ</t>
  </si>
  <si>
    <t>Всего:</t>
  </si>
  <si>
    <t>МКУ ЕДДС УКМО</t>
  </si>
  <si>
    <t>7955400000</t>
  </si>
  <si>
    <t>Подпрограмма "Молодежь Усть-Кутского района"</t>
  </si>
  <si>
    <t>Подпрограмма "Патриотическое воспитание молодежи Усть-Кутского района"</t>
  </si>
  <si>
    <t>7956100000</t>
  </si>
  <si>
    <t>Управление культуры, спорта и молодёжной политики Администрации УКМО</t>
  </si>
  <si>
    <t>7956200000</t>
  </si>
  <si>
    <t>7956300000</t>
  </si>
  <si>
    <t>Неисполненные назначения</t>
  </si>
  <si>
    <t>0408</t>
  </si>
  <si>
    <t>Подпрограмма "Профилактика злоупотребления наркотическими средствами, токсическими и психотропными веществами"</t>
  </si>
  <si>
    <t>1004</t>
  </si>
  <si>
    <t>7950500000</t>
  </si>
  <si>
    <t>Муниципальная программа "Поддержка и развитие муниципальных общеобразовательных организаций Усть-Кутского муниципального образования"</t>
  </si>
  <si>
    <t>Приложение №2</t>
  </si>
  <si>
    <t>к постановлению Администрации</t>
  </si>
  <si>
    <t xml:space="preserve"> Усть-Кутского муниципального образования</t>
  </si>
  <si>
    <t>% исполнения плана</t>
  </si>
  <si>
    <t>тыс. руб.</t>
  </si>
  <si>
    <t>Муниципальная программа "Поддержка социально ориентированных некоммерческих организаций и гражданских инициатив в Усть-Кутском муниципальном образовании"</t>
  </si>
  <si>
    <t xml:space="preserve">Муниципальная программа "Комплексная профилактика правонарушений на территории Усть-Кутского муниципального образования" </t>
  </si>
  <si>
    <t>Муниципальная программа "Старшему поколению-активное долголетие на территории Усть-Кутского муниципального образования"</t>
  </si>
  <si>
    <t>7950300000</t>
  </si>
  <si>
    <t xml:space="preserve">Муниципальная программа "Содействие развитию малого и среднего предпринимательства в Усть-Кутском муниципальном образовании" </t>
  </si>
  <si>
    <t xml:space="preserve">Муниципальная программа "Вектор детства, семьи, материнства на территории Усть-Кутского муниципального образования" </t>
  </si>
  <si>
    <t xml:space="preserve">Муниципальная программа "Развитие сельского хозяйства и поддержка развития рынков сельскохозяйственной продукции, сырья и продовольствия в Усть-Кутском муниципальном образовании" </t>
  </si>
  <si>
    <t xml:space="preserve">Подпрограмма "Устойчивое развитие сельских территорий Усть-Кутского муниципального образования" </t>
  </si>
  <si>
    <t>Муниципальная программа "Профилактика социально значимых заболеваний в Усть-Кутском муниципальном образовании"</t>
  </si>
  <si>
    <t>Подпрограмма "Привлечение врачебных кадров в медицинские организации, расположенные на территории Усть-Кутского муниципального образования"</t>
  </si>
  <si>
    <t>Муниципальная программа "Организация летнего отдыха, оздоровления и занятости детей и подростков Усть-Кутского муниципального образования"</t>
  </si>
  <si>
    <t>Мероприятия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Усть-Кутского муниципального образования</t>
  </si>
  <si>
    <t xml:space="preserve">Муниципальная программа "Поддержка и развитие муниципальных дошкольных образовательных организаций Усть-Кутского муниципального образования" </t>
  </si>
  <si>
    <t xml:space="preserve">Муниципальная программа "Совершенствование организации питания в муниципальных образовательных организациях, расположенных на территории Усть-Кутского муниципального образования" </t>
  </si>
  <si>
    <t>Мероприятия по обеспечению бесплатным питьевым молоком, обучающихся 1-4 классов муниципальных общеобразовательных организаций</t>
  </si>
  <si>
    <t>Мероприятия по обеспечению бесплатным двухразовым питанием обучающихся с ограниченными возможностями здоровья в муниципальных общеобразовательных организациях в Иркутской области</t>
  </si>
  <si>
    <t>79522S2957</t>
  </si>
  <si>
    <t>79522S2976</t>
  </si>
  <si>
    <t xml:space="preserve">Муниципальная программа "Обеспечение пожарной безопасности на объектах образовательных организаций Усть-Кутского муниципального образования" </t>
  </si>
  <si>
    <t xml:space="preserve">Муниципальная программа "Обеспечение педагогическими кадрами муниципальных образовательных организаций Усть-Кутского муниципального образования" </t>
  </si>
  <si>
    <t>Муниципальная программа "Развитие дополнительного образования Усть-Кутского муниципального образования"</t>
  </si>
  <si>
    <t>0705</t>
  </si>
  <si>
    <t xml:space="preserve">Муниципальная программа "Развитие культуры Усть-Кутского муниципального образования" </t>
  </si>
  <si>
    <t xml:space="preserve">Подпрограмма "Библиотечное дело" </t>
  </si>
  <si>
    <t>Муниципальная программа "Развитие физической культуры и спорта в Усть-Кутском муниципальном образовании"</t>
  </si>
  <si>
    <t xml:space="preserve">Муниципальная программа "Доступная среда для инвалидов и других маломобильных групп населения" </t>
  </si>
  <si>
    <t>Муниципальная программа "Повышение безопасности дорожного движения в Усть-Кутском муниципальном образовании "</t>
  </si>
  <si>
    <t>Муниципальная программа "Профилактика экстремизма и терроризма на территории Усть-Кутского муниципального образования"</t>
  </si>
  <si>
    <t xml:space="preserve">Муниципальная программа "Энергосбережение и повышение энергетической эффективности Усть-Кутского муниципального образования" </t>
  </si>
  <si>
    <t xml:space="preserve">Муниципальная программа "Построение, развитие и внедрение аппаратно-программного комплекса "Безопасный город" </t>
  </si>
  <si>
    <t xml:space="preserve">Муниципальная программа "Молодежная политика Усть-Кутского района" </t>
  </si>
  <si>
    <t>7952600000</t>
  </si>
  <si>
    <t>Мероприятия по организации бесплатного горячего питания обучающихся, получающих начальное общее образование в муниципальных образовательных организациях в Иркутской области</t>
  </si>
  <si>
    <t>79522L3041</t>
  </si>
  <si>
    <t>7952501000</t>
  </si>
  <si>
    <t>МКУ "СШ №1" УКМО</t>
  </si>
  <si>
    <t>Мероприятия по обеспечению функционирования модели персонифицированного финансирования дополнительного образования детей</t>
  </si>
  <si>
    <t>0909</t>
  </si>
  <si>
    <t>Муниципальная программа "Формирование системы мотивации граждан к ведению здорового образа жизни, включая здоровое питание и отказ от вредных привычек в Усть-Кутском муниципальном образовании"</t>
  </si>
  <si>
    <t>Мероприятия по созданию и обеспечению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</si>
  <si>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795Е151690</t>
  </si>
  <si>
    <t>79526S2050</t>
  </si>
  <si>
    <t>Мероприятия по капитальному ремонту образовательных организаций</t>
  </si>
  <si>
    <t>7953100000</t>
  </si>
  <si>
    <t>0310</t>
  </si>
  <si>
    <t>795Р422100</t>
  </si>
  <si>
    <t>7958000000</t>
  </si>
  <si>
    <t>7958100000</t>
  </si>
  <si>
    <t>Комитет по сельскому хозяйству, природным ресурсам и экологии</t>
  </si>
  <si>
    <t>7958200000</t>
  </si>
  <si>
    <t xml:space="preserve">Подпрограмма "Развитие личных подсобных хозяйств на территорий Усть-Кутского муниципального образования" </t>
  </si>
  <si>
    <t>КУМИ УКМО</t>
  </si>
  <si>
    <t>Мероприятия по модернизации муниципальных детских школ искусств по видам искусств</t>
  </si>
  <si>
    <t>795А155197</t>
  </si>
  <si>
    <t>Мероприятие на развитие домов культуры</t>
  </si>
  <si>
    <t>79530S2100</t>
  </si>
  <si>
    <t>79531L519A</t>
  </si>
  <si>
    <t>Мероприятия по обеспечению развития и укрепления материально-технической базы домов культуры в населенных пунктах с числом жителей до 50 тысяч человек</t>
  </si>
  <si>
    <t>79530L4670</t>
  </si>
  <si>
    <t>Мероприятия по модернизации школьных систем образования в муниципальных общеобразовательных организациях в Иркутской области</t>
  </si>
  <si>
    <t>79526L7500</t>
  </si>
  <si>
    <t>Мероприятия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образовательными организациями Иркутской области</t>
  </si>
  <si>
    <t>79526S2928</t>
  </si>
  <si>
    <t>Мероприятия по модернизации библиотек в части комплектования книжных фондов библиотек муниципальных образований</t>
  </si>
  <si>
    <t>Мероприятия на приобретение спортивного оборудования и инвентаря для оснащения муниципальных организаций, осуществляющих деятельность в сфере физической культуры и спорта</t>
  </si>
  <si>
    <t>79540S2850</t>
  </si>
  <si>
    <t>Отчёт об исполнении муниципальных программ Усть-Кутского муниципального образования                                                                           за 9 месяцев 2022 год.</t>
  </si>
  <si>
    <t>Исполнено на 01.10.2022 год</t>
  </si>
  <si>
    <t>от "17.10.2022 г.  № 428-п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</si>
</sst>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5" x14ac:knownFonts="1">
    <font>
      <sz val="10"/>
      <name val="Arial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7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17"/>
      <name val="Arial"/>
      <family val="2"/>
      <charset val="204"/>
    </font>
    <font>
      <sz val="8"/>
      <name val="Arial"/>
      <family val="2"/>
      <charset val="204"/>
    </font>
    <font>
      <sz val="10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163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2" fontId="7" fillId="3" borderId="26" xfId="0" applyNumberFormat="1" applyFont="1" applyFill="1" applyBorder="1" applyAlignment="1">
      <alignment horizontal="center" vertical="center"/>
    </xf>
    <xf numFmtId="2" fontId="7" fillId="3" borderId="3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Border="1" applyAlignment="1">
      <alignment horizontal="right" vertical="center" wrapText="1"/>
    </xf>
    <xf numFmtId="2" fontId="7" fillId="2" borderId="2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right" vertical="center" wrapText="1"/>
    </xf>
    <xf numFmtId="165" fontId="7" fillId="3" borderId="22" xfId="0" applyNumberFormat="1" applyFont="1" applyFill="1" applyBorder="1" applyAlignment="1">
      <alignment horizontal="right" vertical="center"/>
    </xf>
    <xf numFmtId="165" fontId="7" fillId="3" borderId="22" xfId="0" applyNumberFormat="1" applyFont="1" applyFill="1" applyBorder="1" applyAlignment="1" applyProtection="1">
      <alignment horizontal="right" vertical="center" wrapText="1"/>
    </xf>
    <xf numFmtId="49" fontId="7" fillId="3" borderId="6" xfId="0" applyNumberFormat="1" applyFont="1" applyFill="1" applyBorder="1" applyAlignment="1" applyProtection="1">
      <alignment vertical="center" wrapText="1"/>
    </xf>
    <xf numFmtId="0" fontId="8" fillId="0" borderId="0" xfId="0" applyFont="1" applyFill="1" applyAlignment="1">
      <alignment horizontal="right" vertical="center" wrapText="1"/>
    </xf>
    <xf numFmtId="0" fontId="9" fillId="2" borderId="0" xfId="0" applyFont="1" applyFill="1"/>
    <xf numFmtId="0" fontId="10" fillId="2" borderId="0" xfId="0" applyFont="1" applyFill="1"/>
    <xf numFmtId="0" fontId="9" fillId="0" borderId="0" xfId="0" applyFont="1"/>
    <xf numFmtId="0" fontId="11" fillId="0" borderId="0" xfId="0" applyFont="1"/>
    <xf numFmtId="0" fontId="9" fillId="2" borderId="0" xfId="0" applyFont="1" applyFill="1" applyBorder="1" applyAlignment="1">
      <alignment horizontal="left"/>
    </xf>
    <xf numFmtId="165" fontId="7" fillId="3" borderId="7" xfId="0" applyNumberFormat="1" applyFont="1" applyFill="1" applyBorder="1" applyAlignment="1">
      <alignment horizontal="right" vertical="center"/>
    </xf>
    <xf numFmtId="2" fontId="7" fillId="3" borderId="39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 applyProtection="1">
      <alignment horizontal="right" vertical="center" wrapText="1"/>
    </xf>
    <xf numFmtId="49" fontId="6" fillId="2" borderId="14" xfId="0" applyNumberFormat="1" applyFont="1" applyFill="1" applyBorder="1" applyAlignment="1" applyProtection="1">
      <alignment horizontal="left" vertical="center" wrapText="1"/>
    </xf>
    <xf numFmtId="4" fontId="13" fillId="2" borderId="0" xfId="0" applyNumberFormat="1" applyFont="1" applyFill="1"/>
    <xf numFmtId="49" fontId="6" fillId="2" borderId="1" xfId="0" applyNumberFormat="1" applyFont="1" applyFill="1" applyBorder="1" applyAlignment="1" applyProtection="1">
      <alignment vertical="center" wrapText="1"/>
    </xf>
    <xf numFmtId="49" fontId="6" fillId="2" borderId="4" xfId="0" applyNumberFormat="1" applyFont="1" applyFill="1" applyBorder="1" applyAlignment="1" applyProtection="1">
      <alignment horizontal="left" vertical="center" wrapText="1"/>
    </xf>
    <xf numFmtId="0" fontId="7" fillId="3" borderId="3" xfId="1" applyFont="1" applyFill="1" applyBorder="1" applyAlignment="1">
      <alignment horizontal="center" vertical="center" wrapText="1"/>
    </xf>
    <xf numFmtId="165" fontId="7" fillId="3" borderId="3" xfId="0" applyNumberFormat="1" applyFont="1" applyFill="1" applyBorder="1" applyAlignment="1" applyProtection="1">
      <alignment horizontal="right" vertical="center" wrapText="1"/>
    </xf>
    <xf numFmtId="2" fontId="6" fillId="0" borderId="36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 applyProtection="1">
      <alignment vertical="center" wrapText="1"/>
    </xf>
    <xf numFmtId="165" fontId="7" fillId="3" borderId="41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 applyProtection="1">
      <alignment horizontal="left" vertical="center" wrapText="1"/>
    </xf>
    <xf numFmtId="165" fontId="7" fillId="3" borderId="6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2" fontId="6" fillId="2" borderId="33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2" fontId="6" fillId="2" borderId="37" xfId="0" applyNumberFormat="1" applyFont="1" applyFill="1" applyBorder="1" applyAlignment="1">
      <alignment horizontal="center" vertical="center"/>
    </xf>
    <xf numFmtId="2" fontId="6" fillId="2" borderId="48" xfId="0" applyNumberFormat="1" applyFont="1" applyFill="1" applyBorder="1" applyAlignment="1">
      <alignment horizontal="center" vertical="center"/>
    </xf>
    <xf numFmtId="2" fontId="7" fillId="0" borderId="3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6" fillId="0" borderId="0" xfId="0" applyFont="1"/>
    <xf numFmtId="165" fontId="6" fillId="2" borderId="0" xfId="0" applyNumberFormat="1" applyFont="1" applyFill="1"/>
    <xf numFmtId="0" fontId="6" fillId="4" borderId="0" xfId="0" applyFont="1" applyFill="1"/>
    <xf numFmtId="0" fontId="6" fillId="2" borderId="0" xfId="0" applyFont="1" applyFill="1" applyAlignment="1">
      <alignment horizontal="center"/>
    </xf>
    <xf numFmtId="165" fontId="7" fillId="3" borderId="41" xfId="0" applyNumberFormat="1" applyFont="1" applyFill="1" applyBorder="1" applyAlignment="1" applyProtection="1">
      <alignment horizontal="right" vertical="center" wrapText="1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6" fillId="3" borderId="6" xfId="0" applyNumberFormat="1" applyFont="1" applyFill="1" applyBorder="1" applyAlignment="1" applyProtection="1">
      <alignment horizontal="center" vertical="center" wrapText="1"/>
    </xf>
    <xf numFmtId="49" fontId="14" fillId="2" borderId="16" xfId="0" applyNumberFormat="1" applyFont="1" applyFill="1" applyBorder="1" applyAlignment="1" applyProtection="1">
      <alignment horizontal="left" vertical="center" wrapText="1"/>
    </xf>
    <xf numFmtId="2" fontId="7" fillId="2" borderId="51" xfId="0" applyNumberFormat="1" applyFont="1" applyFill="1" applyBorder="1" applyAlignment="1">
      <alignment horizontal="center" vertical="center"/>
    </xf>
    <xf numFmtId="49" fontId="7" fillId="2" borderId="52" xfId="0" applyNumberFormat="1" applyFont="1" applyFill="1" applyBorder="1" applyAlignment="1" applyProtection="1">
      <alignment horizontal="left"/>
    </xf>
    <xf numFmtId="49" fontId="7" fillId="2" borderId="52" xfId="0" applyNumberFormat="1" applyFont="1" applyFill="1" applyBorder="1" applyAlignment="1" applyProtection="1">
      <alignment horizontal="center"/>
    </xf>
    <xf numFmtId="165" fontId="7" fillId="2" borderId="52" xfId="0" applyNumberFormat="1" applyFont="1" applyFill="1" applyBorder="1" applyAlignment="1" applyProtection="1">
      <alignment horizontal="right"/>
    </xf>
    <xf numFmtId="165" fontId="7" fillId="2" borderId="53" xfId="0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5" fontId="6" fillId="0" borderId="1" xfId="0" applyNumberFormat="1" applyFont="1" applyFill="1" applyBorder="1" applyAlignment="1" applyProtection="1">
      <alignment horizontal="right" vertical="center" wrapText="1"/>
    </xf>
    <xf numFmtId="166" fontId="6" fillId="0" borderId="1" xfId="0" applyNumberFormat="1" applyFont="1" applyFill="1" applyBorder="1" applyAlignment="1">
      <alignment horizontal="right" vertical="center"/>
    </xf>
    <xf numFmtId="165" fontId="6" fillId="0" borderId="23" xfId="0" applyNumberFormat="1" applyFont="1" applyFill="1" applyBorder="1" applyAlignment="1">
      <alignment horizontal="right" vertical="center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right" vertical="center" wrapText="1"/>
    </xf>
    <xf numFmtId="166" fontId="6" fillId="0" borderId="4" xfId="0" applyNumberFormat="1" applyFont="1" applyFill="1" applyBorder="1" applyAlignment="1">
      <alignment horizontal="right" vertical="center"/>
    </xf>
    <xf numFmtId="165" fontId="6" fillId="0" borderId="24" xfId="0" applyNumberFormat="1" applyFont="1" applyFill="1" applyBorder="1" applyAlignment="1">
      <alignment horizontal="right" vertical="center"/>
    </xf>
    <xf numFmtId="49" fontId="6" fillId="0" borderId="35" xfId="0" applyNumberFormat="1" applyFont="1" applyFill="1" applyBorder="1" applyAlignment="1" applyProtection="1">
      <alignment horizontal="center" vertical="center" wrapText="1"/>
    </xf>
    <xf numFmtId="165" fontId="6" fillId="0" borderId="35" xfId="0" applyNumberFormat="1" applyFont="1" applyFill="1" applyBorder="1" applyAlignment="1" applyProtection="1">
      <alignment horizontal="right" vertical="center" wrapText="1"/>
    </xf>
    <xf numFmtId="165" fontId="6" fillId="0" borderId="25" xfId="0" applyNumberFormat="1" applyFont="1" applyFill="1" applyBorder="1" applyAlignment="1">
      <alignment horizontal="right" vertical="center"/>
    </xf>
    <xf numFmtId="0" fontId="6" fillId="0" borderId="16" xfId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 applyProtection="1">
      <alignment horizontal="center" vertical="center" wrapText="1"/>
    </xf>
    <xf numFmtId="165" fontId="6" fillId="0" borderId="16" xfId="0" applyNumberFormat="1" applyFont="1" applyFill="1" applyBorder="1" applyAlignment="1" applyProtection="1">
      <alignment horizontal="right" vertical="center" wrapText="1"/>
    </xf>
    <xf numFmtId="165" fontId="6" fillId="0" borderId="16" xfId="0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 applyProtection="1">
      <alignment horizontal="center" vertical="center" wrapText="1"/>
    </xf>
    <xf numFmtId="165" fontId="6" fillId="0" borderId="19" xfId="0" applyNumberFormat="1" applyFont="1" applyFill="1" applyBorder="1" applyAlignment="1" applyProtection="1">
      <alignment horizontal="right" vertical="center" wrapText="1"/>
    </xf>
    <xf numFmtId="165" fontId="6" fillId="0" borderId="19" xfId="0" applyNumberFormat="1" applyFont="1" applyFill="1" applyBorder="1" applyAlignment="1">
      <alignment horizontal="right" vertical="center"/>
    </xf>
    <xf numFmtId="165" fontId="6" fillId="0" borderId="34" xfId="0" applyNumberFormat="1" applyFont="1" applyFill="1" applyBorder="1" applyAlignment="1">
      <alignment horizontal="right" vertical="center"/>
    </xf>
    <xf numFmtId="0" fontId="6" fillId="0" borderId="4" xfId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49" xfId="0" applyNumberFormat="1" applyFont="1" applyFill="1" applyBorder="1" applyAlignment="1" applyProtection="1">
      <alignment horizontal="center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165" fontId="6" fillId="0" borderId="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5" fontId="6" fillId="0" borderId="35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165" fontId="6" fillId="0" borderId="3" xfId="0" applyNumberFormat="1" applyFont="1" applyFill="1" applyBorder="1" applyAlignment="1" applyProtection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165" fontId="6" fillId="0" borderId="41" xfId="0" applyNumberFormat="1" applyFont="1" applyFill="1" applyBorder="1" applyAlignment="1">
      <alignment horizontal="right" vertical="center"/>
    </xf>
    <xf numFmtId="49" fontId="6" fillId="0" borderId="46" xfId="0" applyNumberFormat="1" applyFont="1" applyFill="1" applyBorder="1" applyAlignment="1" applyProtection="1">
      <alignment horizontal="center" vertical="center" wrapText="1"/>
    </xf>
    <xf numFmtId="49" fontId="6" fillId="0" borderId="43" xfId="0" applyNumberFormat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165" fontId="6" fillId="0" borderId="40" xfId="0" applyNumberFormat="1" applyFont="1" applyFill="1" applyBorder="1" applyAlignment="1" applyProtection="1">
      <alignment horizontal="right" vertical="center" wrapText="1"/>
    </xf>
    <xf numFmtId="2" fontId="7" fillId="0" borderId="33" xfId="0" applyNumberFormat="1" applyFont="1" applyFill="1" applyBorder="1" applyAlignment="1">
      <alignment horizontal="center" vertical="center"/>
    </xf>
    <xf numFmtId="2" fontId="7" fillId="0" borderId="36" xfId="0" applyNumberFormat="1" applyFont="1" applyFill="1" applyBorder="1" applyAlignment="1">
      <alignment horizontal="center" vertical="center"/>
    </xf>
    <xf numFmtId="2" fontId="6" fillId="2" borderId="33" xfId="0" applyNumberFormat="1" applyFont="1" applyFill="1" applyBorder="1" applyAlignment="1">
      <alignment horizontal="center" vertical="center"/>
    </xf>
    <xf numFmtId="2" fontId="6" fillId="2" borderId="36" xfId="0" applyNumberFormat="1" applyFont="1" applyFill="1" applyBorder="1" applyAlignment="1">
      <alignment horizontal="center" vertical="center"/>
    </xf>
    <xf numFmtId="2" fontId="6" fillId="2" borderId="38" xfId="0" applyNumberFormat="1" applyFont="1" applyFill="1" applyBorder="1" applyAlignment="1">
      <alignment horizontal="center" vertical="center"/>
    </xf>
    <xf numFmtId="2" fontId="7" fillId="2" borderId="33" xfId="0" applyNumberFormat="1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2" fontId="6" fillId="2" borderId="47" xfId="0" applyNumberFormat="1" applyFont="1" applyFill="1" applyBorder="1" applyAlignment="1">
      <alignment horizontal="center" vertical="center"/>
    </xf>
    <xf numFmtId="2" fontId="6" fillId="2" borderId="37" xfId="0" applyNumberFormat="1" applyFont="1" applyFill="1" applyBorder="1" applyAlignment="1">
      <alignment horizontal="center" vertical="center"/>
    </xf>
    <xf numFmtId="2" fontId="6" fillId="2" borderId="48" xfId="0" applyNumberFormat="1" applyFont="1" applyFill="1" applyBorder="1" applyAlignment="1">
      <alignment horizontal="center" vertical="center"/>
    </xf>
    <xf numFmtId="2" fontId="7" fillId="0" borderId="38" xfId="0" applyNumberFormat="1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 applyProtection="1">
      <alignment horizontal="left" vertical="center" wrapText="1"/>
    </xf>
    <xf numFmtId="49" fontId="6" fillId="2" borderId="35" xfId="0" applyNumberFormat="1" applyFont="1" applyFill="1" applyBorder="1" applyAlignment="1" applyProtection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 applyProtection="1">
      <alignment horizontal="left" vertical="center" wrapText="1"/>
    </xf>
    <xf numFmtId="49" fontId="7" fillId="2" borderId="35" xfId="0" applyNumberFormat="1" applyFont="1" applyFill="1" applyBorder="1" applyAlignment="1" applyProtection="1">
      <alignment horizontal="left" vertical="center" wrapText="1"/>
    </xf>
    <xf numFmtId="49" fontId="7" fillId="2" borderId="6" xfId="0" applyNumberFormat="1" applyFont="1" applyFill="1" applyBorder="1" applyAlignment="1" applyProtection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49" fontId="7" fillId="3" borderId="6" xfId="0" applyNumberFormat="1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3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2" fillId="2" borderId="0" xfId="0" applyFont="1" applyFill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 applyProtection="1">
      <alignment horizontal="left" vertical="center" wrapText="1"/>
    </xf>
    <xf numFmtId="49" fontId="7" fillId="2" borderId="16" xfId="0" applyNumberFormat="1" applyFont="1" applyFill="1" applyBorder="1" applyAlignment="1" applyProtection="1">
      <alignment horizontal="left" vertical="center" wrapText="1"/>
    </xf>
    <xf numFmtId="49" fontId="7" fillId="2" borderId="19" xfId="0" applyNumberFormat="1" applyFont="1" applyFill="1" applyBorder="1" applyAlignment="1" applyProtection="1">
      <alignment horizontal="left" vertical="center" wrapText="1"/>
    </xf>
    <xf numFmtId="0" fontId="7" fillId="2" borderId="54" xfId="0" applyFont="1" applyFill="1" applyBorder="1" applyAlignment="1">
      <alignment horizontal="left"/>
    </xf>
    <xf numFmtId="0" fontId="7" fillId="2" borderId="55" xfId="0" applyFont="1" applyFill="1" applyBorder="1" applyAlignment="1">
      <alignment horizontal="left"/>
    </xf>
    <xf numFmtId="49" fontId="6" fillId="2" borderId="42" xfId="0" applyNumberFormat="1" applyFont="1" applyFill="1" applyBorder="1" applyAlignment="1" applyProtection="1">
      <alignment horizontal="center" vertical="center" wrapText="1"/>
    </xf>
    <xf numFmtId="49" fontId="6" fillId="2" borderId="35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left" vertical="center" wrapText="1"/>
    </xf>
  </cellXfs>
  <cellStyles count="4">
    <cellStyle name="Обычный" xfId="0" builtinId="0"/>
    <cellStyle name="Обычный 2" xfId="1"/>
    <cellStyle name="Обычный 3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T131"/>
  <sheetViews>
    <sheetView showGridLines="0" tabSelected="1" zoomScaleNormal="100" zoomScaleSheetLayoutView="100" workbookViewId="0">
      <selection activeCell="F5" sqref="F5"/>
    </sheetView>
  </sheetViews>
  <sheetFormatPr defaultColWidth="9.109375" defaultRowHeight="12.75" customHeight="1" outlineLevelRow="1" x14ac:dyDescent="0.25"/>
  <cols>
    <col min="1" max="1" width="5" style="58" customWidth="1"/>
    <col min="2" max="2" width="45.88671875" style="58" customWidth="1"/>
    <col min="3" max="3" width="23.33203125" style="58" customWidth="1"/>
    <col min="4" max="4" width="12.6640625" style="58" customWidth="1"/>
    <col min="5" max="5" width="12.5546875" style="58" customWidth="1"/>
    <col min="6" max="6" width="13.109375" style="58" customWidth="1"/>
    <col min="7" max="7" width="9.44140625" style="58" customWidth="1"/>
    <col min="8" max="8" width="12.88671875" style="58" customWidth="1"/>
    <col min="9" max="9" width="13.33203125" style="58" customWidth="1"/>
    <col min="10" max="10" width="16.33203125" style="58" customWidth="1"/>
    <col min="11" max="11" width="13.6640625" style="58" customWidth="1"/>
    <col min="12" max="12" width="9.109375" style="58"/>
    <col min="13" max="13" width="14.6640625" style="58" customWidth="1"/>
    <col min="14" max="202" width="9.109375" style="58"/>
    <col min="203" max="16384" width="9.109375" style="59"/>
  </cols>
  <sheetData>
    <row r="1" spans="1:202" s="1" customFormat="1" ht="21.75" customHeight="1" x14ac:dyDescent="0.4">
      <c r="A1" s="26"/>
      <c r="B1" s="27"/>
      <c r="C1" s="26"/>
      <c r="D1" s="26"/>
      <c r="E1" s="28"/>
      <c r="F1" s="29"/>
      <c r="G1" s="29"/>
      <c r="H1" s="152" t="s">
        <v>68</v>
      </c>
      <c r="I1" s="152"/>
      <c r="J1" s="152"/>
      <c r="K1" s="152"/>
      <c r="L1" s="25"/>
      <c r="M1" s="2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1:202" s="1" customFormat="1" ht="23.25" customHeight="1" x14ac:dyDescent="0.4">
      <c r="A2" s="26"/>
      <c r="B2" s="27"/>
      <c r="C2" s="26"/>
      <c r="D2" s="26"/>
      <c r="E2" s="28"/>
      <c r="F2" s="29"/>
      <c r="G2" s="152" t="s">
        <v>69</v>
      </c>
      <c r="H2" s="152"/>
      <c r="I2" s="152"/>
      <c r="J2" s="152"/>
      <c r="K2" s="152"/>
      <c r="L2" s="12"/>
      <c r="M2" s="12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</row>
    <row r="3" spans="1:202" s="1" customFormat="1" ht="25.5" customHeight="1" x14ac:dyDescent="0.4">
      <c r="A3" s="26"/>
      <c r="B3" s="27"/>
      <c r="C3" s="26"/>
      <c r="D3" s="26"/>
      <c r="E3" s="28"/>
      <c r="F3" s="152" t="s">
        <v>70</v>
      </c>
      <c r="G3" s="152"/>
      <c r="H3" s="152"/>
      <c r="I3" s="152"/>
      <c r="J3" s="152"/>
      <c r="K3" s="152"/>
      <c r="L3" s="13"/>
      <c r="M3" s="1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</row>
    <row r="4" spans="1:202" s="1" customFormat="1" ht="20.25" customHeight="1" x14ac:dyDescent="0.4">
      <c r="A4" s="26"/>
      <c r="B4" s="27"/>
      <c r="C4" s="26"/>
      <c r="D4" s="26"/>
      <c r="E4" s="28"/>
      <c r="F4" s="152" t="s">
        <v>141</v>
      </c>
      <c r="G4" s="152"/>
      <c r="H4" s="152"/>
      <c r="I4" s="152"/>
      <c r="J4" s="152"/>
      <c r="K4" s="152"/>
      <c r="L4" s="13"/>
      <c r="M4" s="1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</row>
    <row r="5" spans="1:202" s="1" customFormat="1" ht="20.25" customHeight="1" x14ac:dyDescent="0.4">
      <c r="A5" s="26"/>
      <c r="B5" s="27"/>
      <c r="C5" s="26"/>
      <c r="D5" s="26"/>
      <c r="E5" s="28"/>
      <c r="F5" s="50"/>
      <c r="G5" s="50"/>
      <c r="H5" s="50"/>
      <c r="I5" s="50"/>
      <c r="J5" s="50"/>
      <c r="K5" s="50"/>
      <c r="L5" s="13"/>
      <c r="M5" s="1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</row>
    <row r="6" spans="1:202" s="1" customFormat="1" ht="30.75" customHeight="1" x14ac:dyDescent="0.4">
      <c r="A6" s="26"/>
      <c r="B6" s="27"/>
      <c r="C6" s="26"/>
      <c r="D6" s="26"/>
      <c r="E6" s="26"/>
      <c r="F6" s="26"/>
      <c r="G6" s="30"/>
      <c r="H6" s="30"/>
      <c r="I6" s="26"/>
      <c r="J6" s="26"/>
      <c r="K6" s="26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</row>
    <row r="7" spans="1:202" s="3" customFormat="1" ht="42" customHeight="1" x14ac:dyDescent="0.4">
      <c r="A7" s="153" t="s">
        <v>139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</row>
    <row r="8" spans="1:202" s="2" customFormat="1" ht="7.5" customHeight="1" x14ac:dyDescent="0.3">
      <c r="A8" s="6"/>
      <c r="B8" s="7"/>
      <c r="C8" s="7"/>
      <c r="D8" s="7"/>
      <c r="E8" s="7"/>
      <c r="F8" s="7"/>
      <c r="G8" s="7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</row>
    <row r="9" spans="1:202" s="2" customFormat="1" ht="7.5" customHeight="1" x14ac:dyDescent="0.3">
      <c r="A9" s="6"/>
      <c r="B9" s="7"/>
      <c r="C9" s="7"/>
      <c r="D9" s="7"/>
      <c r="E9" s="7"/>
      <c r="F9" s="7"/>
      <c r="G9" s="7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</row>
    <row r="10" spans="1:202" s="2" customFormat="1" ht="24.75" customHeight="1" thickBot="1" x14ac:dyDescent="0.35">
      <c r="A10" s="6"/>
      <c r="B10" s="8"/>
      <c r="C10" s="6"/>
      <c r="D10" s="6"/>
      <c r="E10" s="6"/>
      <c r="F10" s="6"/>
      <c r="G10" s="6"/>
      <c r="H10" s="6"/>
      <c r="I10" s="6"/>
      <c r="J10" s="9" t="s">
        <v>72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</row>
    <row r="11" spans="1:202" ht="53.4" thickBot="1" x14ac:dyDescent="0.3">
      <c r="A11" s="16" t="s">
        <v>41</v>
      </c>
      <c r="B11" s="17" t="s">
        <v>42</v>
      </c>
      <c r="C11" s="17" t="s">
        <v>43</v>
      </c>
      <c r="D11" s="17" t="s">
        <v>44</v>
      </c>
      <c r="E11" s="18" t="s">
        <v>45</v>
      </c>
      <c r="F11" s="17" t="s">
        <v>46</v>
      </c>
      <c r="G11" s="17" t="s">
        <v>47</v>
      </c>
      <c r="H11" s="17" t="s">
        <v>48</v>
      </c>
      <c r="I11" s="15" t="s">
        <v>140</v>
      </c>
      <c r="J11" s="19" t="s">
        <v>62</v>
      </c>
      <c r="K11" s="14" t="s">
        <v>71</v>
      </c>
    </row>
    <row r="12" spans="1:202" ht="31.5" customHeight="1" x14ac:dyDescent="0.25">
      <c r="A12" s="144">
        <v>1</v>
      </c>
      <c r="B12" s="140" t="s">
        <v>73</v>
      </c>
      <c r="C12" s="20" t="s">
        <v>49</v>
      </c>
      <c r="D12" s="142"/>
      <c r="E12" s="142"/>
      <c r="F12" s="142"/>
      <c r="G12" s="142"/>
      <c r="H12" s="21">
        <f>SUM(H13:H14)</f>
        <v>1890.933</v>
      </c>
      <c r="I12" s="21">
        <f>SUM(I13:I14)</f>
        <v>1890.89</v>
      </c>
      <c r="J12" s="22">
        <f>SUM(J13:J14)</f>
        <v>4.3000000000006366E-2</v>
      </c>
      <c r="K12" s="10">
        <f>I12*100/H12</f>
        <v>99.99772599029157</v>
      </c>
      <c r="L12" s="60"/>
      <c r="M12" s="60"/>
    </row>
    <row r="13" spans="1:202" ht="31.5" customHeight="1" x14ac:dyDescent="0.25">
      <c r="A13" s="145"/>
      <c r="B13" s="141"/>
      <c r="C13" s="150" t="s">
        <v>50</v>
      </c>
      <c r="D13" s="72" t="s">
        <v>2</v>
      </c>
      <c r="E13" s="72" t="s">
        <v>1</v>
      </c>
      <c r="F13" s="72" t="s">
        <v>0</v>
      </c>
      <c r="G13" s="72" t="s">
        <v>4</v>
      </c>
      <c r="H13" s="73">
        <v>749.24300000000005</v>
      </c>
      <c r="I13" s="74">
        <v>749.2</v>
      </c>
      <c r="J13" s="75">
        <f>H13-I13</f>
        <v>4.3000000000006366E-2</v>
      </c>
      <c r="K13" s="119"/>
      <c r="M13" s="60"/>
    </row>
    <row r="14" spans="1:202" ht="31.5" customHeight="1" outlineLevel="1" thickBot="1" x14ac:dyDescent="0.3">
      <c r="A14" s="146"/>
      <c r="B14" s="147"/>
      <c r="C14" s="151"/>
      <c r="D14" s="76" t="s">
        <v>2</v>
      </c>
      <c r="E14" s="76" t="s">
        <v>1</v>
      </c>
      <c r="F14" s="76" t="s">
        <v>0</v>
      </c>
      <c r="G14" s="76" t="s">
        <v>5</v>
      </c>
      <c r="H14" s="77">
        <v>1141.69</v>
      </c>
      <c r="I14" s="78">
        <v>1141.69</v>
      </c>
      <c r="J14" s="79">
        <f>H14-I14</f>
        <v>0</v>
      </c>
      <c r="K14" s="120"/>
      <c r="M14" s="60"/>
    </row>
    <row r="15" spans="1:202" ht="35.25" customHeight="1" x14ac:dyDescent="0.25">
      <c r="A15" s="144">
        <v>2</v>
      </c>
      <c r="B15" s="140" t="s">
        <v>74</v>
      </c>
      <c r="C15" s="20" t="s">
        <v>49</v>
      </c>
      <c r="D15" s="142"/>
      <c r="E15" s="142"/>
      <c r="F15" s="142"/>
      <c r="G15" s="142"/>
      <c r="H15" s="21">
        <f>SUM(H16:H17)</f>
        <v>240</v>
      </c>
      <c r="I15" s="21">
        <f>SUM(I16:I17)</f>
        <v>114.935</v>
      </c>
      <c r="J15" s="23">
        <f>SUM(J16:J17)</f>
        <v>125.065</v>
      </c>
      <c r="K15" s="10">
        <f>I15*100/H15</f>
        <v>47.889583333333334</v>
      </c>
      <c r="L15" s="60"/>
      <c r="M15" s="60"/>
    </row>
    <row r="16" spans="1:202" ht="62.25" customHeight="1" x14ac:dyDescent="0.25">
      <c r="A16" s="148"/>
      <c r="B16" s="139"/>
      <c r="C16" s="72" t="s">
        <v>59</v>
      </c>
      <c r="D16" s="80" t="s">
        <v>33</v>
      </c>
      <c r="E16" s="80" t="s">
        <v>10</v>
      </c>
      <c r="F16" s="80" t="s">
        <v>6</v>
      </c>
      <c r="G16" s="80" t="s">
        <v>5</v>
      </c>
      <c r="H16" s="81">
        <v>50</v>
      </c>
      <c r="I16" s="81">
        <v>0</v>
      </c>
      <c r="J16" s="82">
        <f>H16-I16</f>
        <v>50</v>
      </c>
      <c r="K16" s="117"/>
      <c r="L16" s="60"/>
      <c r="M16" s="60"/>
    </row>
    <row r="17" spans="1:202" ht="35.25" customHeight="1" thickBot="1" x14ac:dyDescent="0.3">
      <c r="A17" s="148"/>
      <c r="B17" s="139"/>
      <c r="C17" s="83" t="s">
        <v>50</v>
      </c>
      <c r="D17" s="84" t="s">
        <v>39</v>
      </c>
      <c r="E17" s="84" t="s">
        <v>1</v>
      </c>
      <c r="F17" s="84" t="s">
        <v>6</v>
      </c>
      <c r="G17" s="84" t="s">
        <v>3</v>
      </c>
      <c r="H17" s="85">
        <v>190</v>
      </c>
      <c r="I17" s="86">
        <v>114.935</v>
      </c>
      <c r="J17" s="82">
        <f>H17-I17</f>
        <v>75.064999999999998</v>
      </c>
      <c r="K17" s="118"/>
      <c r="M17" s="60"/>
    </row>
    <row r="18" spans="1:202" ht="57.75" customHeight="1" outlineLevel="1" x14ac:dyDescent="0.25">
      <c r="A18" s="47"/>
      <c r="B18" s="138" t="s">
        <v>75</v>
      </c>
      <c r="C18" s="20" t="s">
        <v>49</v>
      </c>
      <c r="D18" s="142"/>
      <c r="E18" s="142"/>
      <c r="F18" s="142"/>
      <c r="G18" s="142"/>
      <c r="H18" s="21">
        <f>SUM(H19:H20)</f>
        <v>460</v>
      </c>
      <c r="I18" s="21">
        <f>SUM(I19:I20)</f>
        <v>300</v>
      </c>
      <c r="J18" s="21">
        <f>SUM(J19:J20)</f>
        <v>160</v>
      </c>
      <c r="K18" s="10">
        <f>I18*100/H18</f>
        <v>65.217391304347828</v>
      </c>
      <c r="L18" s="60"/>
      <c r="M18" s="60"/>
    </row>
    <row r="19" spans="1:202" ht="57.75" customHeight="1" outlineLevel="1" x14ac:dyDescent="0.25">
      <c r="A19" s="49">
        <v>3</v>
      </c>
      <c r="B19" s="139"/>
      <c r="C19" s="87" t="s">
        <v>50</v>
      </c>
      <c r="D19" s="72" t="s">
        <v>2</v>
      </c>
      <c r="E19" s="72" t="s">
        <v>1</v>
      </c>
      <c r="F19" s="72" t="s">
        <v>76</v>
      </c>
      <c r="G19" s="72" t="s">
        <v>3</v>
      </c>
      <c r="H19" s="73">
        <v>360</v>
      </c>
      <c r="I19" s="88">
        <v>300</v>
      </c>
      <c r="J19" s="75">
        <f>H19-I19</f>
        <v>60</v>
      </c>
      <c r="K19" s="55"/>
      <c r="M19" s="60"/>
    </row>
    <row r="20" spans="1:202" ht="33" customHeight="1" outlineLevel="1" thickBot="1" x14ac:dyDescent="0.3">
      <c r="A20" s="48"/>
      <c r="B20" s="157"/>
      <c r="C20" s="89" t="s">
        <v>50</v>
      </c>
      <c r="D20" s="90" t="s">
        <v>2</v>
      </c>
      <c r="E20" s="90" t="s">
        <v>1</v>
      </c>
      <c r="F20" s="90" t="s">
        <v>76</v>
      </c>
      <c r="G20" s="90" t="s">
        <v>4</v>
      </c>
      <c r="H20" s="91">
        <v>100</v>
      </c>
      <c r="I20" s="92">
        <v>0</v>
      </c>
      <c r="J20" s="93">
        <f>H20-I20</f>
        <v>100</v>
      </c>
      <c r="K20" s="40"/>
      <c r="M20" s="60"/>
    </row>
    <row r="21" spans="1:202" s="61" customFormat="1" ht="30" customHeight="1" x14ac:dyDescent="0.25">
      <c r="A21" s="144">
        <v>4</v>
      </c>
      <c r="B21" s="140" t="s">
        <v>77</v>
      </c>
      <c r="C21" s="20" t="s">
        <v>49</v>
      </c>
      <c r="D21" s="142"/>
      <c r="E21" s="142"/>
      <c r="F21" s="142"/>
      <c r="G21" s="142"/>
      <c r="H21" s="21">
        <f>SUM(H22:H23)</f>
        <v>2030</v>
      </c>
      <c r="I21" s="21">
        <f>SUM(I22:I23)</f>
        <v>0</v>
      </c>
      <c r="J21" s="22">
        <f>SUM(J22:J23)</f>
        <v>2030</v>
      </c>
      <c r="K21" s="10">
        <f>I21*100/H21</f>
        <v>0</v>
      </c>
      <c r="L21" s="60"/>
      <c r="M21" s="60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</row>
    <row r="22" spans="1:202" s="61" customFormat="1" ht="30" customHeight="1" outlineLevel="1" x14ac:dyDescent="0.25">
      <c r="A22" s="145"/>
      <c r="B22" s="141"/>
      <c r="C22" s="87" t="s">
        <v>50</v>
      </c>
      <c r="D22" s="72" t="s">
        <v>8</v>
      </c>
      <c r="E22" s="72" t="s">
        <v>1</v>
      </c>
      <c r="F22" s="72" t="s">
        <v>7</v>
      </c>
      <c r="G22" s="72" t="s">
        <v>3</v>
      </c>
      <c r="H22" s="73">
        <v>30</v>
      </c>
      <c r="I22" s="88">
        <v>0</v>
      </c>
      <c r="J22" s="75">
        <f>H22-I22</f>
        <v>30</v>
      </c>
      <c r="K22" s="119"/>
      <c r="L22" s="58"/>
      <c r="M22" s="60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</row>
    <row r="23" spans="1:202" s="61" customFormat="1" ht="30" customHeight="1" outlineLevel="1" thickBot="1" x14ac:dyDescent="0.3">
      <c r="A23" s="146"/>
      <c r="B23" s="147"/>
      <c r="C23" s="94" t="s">
        <v>50</v>
      </c>
      <c r="D23" s="76" t="s">
        <v>8</v>
      </c>
      <c r="E23" s="76" t="s">
        <v>1</v>
      </c>
      <c r="F23" s="76" t="s">
        <v>7</v>
      </c>
      <c r="G23" s="76" t="s">
        <v>9</v>
      </c>
      <c r="H23" s="77">
        <v>2000</v>
      </c>
      <c r="I23" s="95">
        <v>0</v>
      </c>
      <c r="J23" s="79">
        <f>H23-I23</f>
        <v>2000</v>
      </c>
      <c r="K23" s="120"/>
      <c r="L23" s="58"/>
      <c r="M23" s="60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</row>
    <row r="24" spans="1:202" ht="30" customHeight="1" outlineLevel="1" x14ac:dyDescent="0.25">
      <c r="A24" s="49"/>
      <c r="B24" s="138" t="s">
        <v>78</v>
      </c>
      <c r="C24" s="20" t="s">
        <v>49</v>
      </c>
      <c r="D24" s="142"/>
      <c r="E24" s="142"/>
      <c r="F24" s="142"/>
      <c r="G24" s="142"/>
      <c r="H24" s="21">
        <f>SUM(H25:H26)</f>
        <v>1160</v>
      </c>
      <c r="I24" s="21">
        <f>SUM(I25:I26)</f>
        <v>437.23811999999998</v>
      </c>
      <c r="J24" s="22">
        <f>SUM(J25:J26)</f>
        <v>722.76188000000002</v>
      </c>
      <c r="K24" s="10">
        <f>I24*100/H24</f>
        <v>37.692941379310341</v>
      </c>
      <c r="L24" s="60"/>
      <c r="M24" s="60"/>
    </row>
    <row r="25" spans="1:202" ht="30" customHeight="1" outlineLevel="1" x14ac:dyDescent="0.25">
      <c r="A25" s="49">
        <v>5</v>
      </c>
      <c r="B25" s="139"/>
      <c r="C25" s="87" t="s">
        <v>50</v>
      </c>
      <c r="D25" s="72" t="s">
        <v>65</v>
      </c>
      <c r="E25" s="72" t="s">
        <v>1</v>
      </c>
      <c r="F25" s="96" t="s">
        <v>66</v>
      </c>
      <c r="G25" s="72" t="s">
        <v>3</v>
      </c>
      <c r="H25" s="73">
        <v>190</v>
      </c>
      <c r="I25" s="88">
        <v>120</v>
      </c>
      <c r="J25" s="75">
        <f>H25-I25</f>
        <v>70</v>
      </c>
      <c r="K25" s="119"/>
      <c r="M25" s="60"/>
    </row>
    <row r="26" spans="1:202" ht="30" customHeight="1" outlineLevel="1" thickBot="1" x14ac:dyDescent="0.3">
      <c r="A26" s="49"/>
      <c r="B26" s="139"/>
      <c r="C26" s="83" t="s">
        <v>50</v>
      </c>
      <c r="D26" s="84" t="s">
        <v>65</v>
      </c>
      <c r="E26" s="84" t="s">
        <v>1</v>
      </c>
      <c r="F26" s="97" t="s">
        <v>66</v>
      </c>
      <c r="G26" s="84" t="s">
        <v>4</v>
      </c>
      <c r="H26" s="85">
        <v>970</v>
      </c>
      <c r="I26" s="86">
        <v>317.23811999999998</v>
      </c>
      <c r="J26" s="82">
        <f>H26-I26</f>
        <v>652.76188000000002</v>
      </c>
      <c r="K26" s="120"/>
      <c r="M26" s="60"/>
    </row>
    <row r="27" spans="1:202" ht="50.25" customHeight="1" x14ac:dyDescent="0.25">
      <c r="A27" s="130">
        <v>6</v>
      </c>
      <c r="B27" s="140" t="s">
        <v>79</v>
      </c>
      <c r="C27" s="20" t="s">
        <v>49</v>
      </c>
      <c r="D27" s="142"/>
      <c r="E27" s="142"/>
      <c r="F27" s="142"/>
      <c r="G27" s="142"/>
      <c r="H27" s="21">
        <f>SUM(H28:H32)</f>
        <v>3238</v>
      </c>
      <c r="I27" s="21">
        <f>SUM(I28:I32)</f>
        <v>1409</v>
      </c>
      <c r="J27" s="33">
        <f>SUM(J28:J32)</f>
        <v>1829</v>
      </c>
      <c r="K27" s="32">
        <f>I27*100/H27</f>
        <v>43.514515132798024</v>
      </c>
      <c r="L27" s="60"/>
      <c r="M27" s="60"/>
    </row>
    <row r="28" spans="1:202" ht="36.75" customHeight="1" x14ac:dyDescent="0.25">
      <c r="A28" s="131"/>
      <c r="B28" s="141"/>
      <c r="C28" s="149" t="s">
        <v>121</v>
      </c>
      <c r="D28" s="72" t="s">
        <v>14</v>
      </c>
      <c r="E28" s="72" t="s">
        <v>13</v>
      </c>
      <c r="F28" s="72" t="s">
        <v>119</v>
      </c>
      <c r="G28" s="72" t="s">
        <v>3</v>
      </c>
      <c r="H28" s="73">
        <v>165</v>
      </c>
      <c r="I28" s="88">
        <v>0</v>
      </c>
      <c r="J28" s="98">
        <f t="shared" ref="J28:J32" si="0">H28-I28</f>
        <v>165</v>
      </c>
      <c r="K28" s="124"/>
      <c r="M28" s="60"/>
    </row>
    <row r="29" spans="1:202" ht="36.75" customHeight="1" x14ac:dyDescent="0.25">
      <c r="A29" s="131"/>
      <c r="B29" s="141"/>
      <c r="C29" s="149"/>
      <c r="D29" s="72" t="s">
        <v>14</v>
      </c>
      <c r="E29" s="72" t="s">
        <v>13</v>
      </c>
      <c r="F29" s="72" t="s">
        <v>119</v>
      </c>
      <c r="G29" s="72" t="s">
        <v>4</v>
      </c>
      <c r="H29" s="73">
        <v>913</v>
      </c>
      <c r="I29" s="88">
        <v>0</v>
      </c>
      <c r="J29" s="98">
        <f t="shared" si="0"/>
        <v>913</v>
      </c>
      <c r="K29" s="125"/>
      <c r="M29" s="60"/>
    </row>
    <row r="30" spans="1:202" ht="36.75" customHeight="1" outlineLevel="1" x14ac:dyDescent="0.25">
      <c r="A30" s="131"/>
      <c r="B30" s="141"/>
      <c r="C30" s="149"/>
      <c r="D30" s="72" t="s">
        <v>14</v>
      </c>
      <c r="E30" s="72" t="s">
        <v>13</v>
      </c>
      <c r="F30" s="72" t="s">
        <v>119</v>
      </c>
      <c r="G30" s="72" t="s">
        <v>9</v>
      </c>
      <c r="H30" s="73">
        <v>160</v>
      </c>
      <c r="I30" s="88">
        <v>0</v>
      </c>
      <c r="J30" s="98">
        <f t="shared" si="0"/>
        <v>160</v>
      </c>
      <c r="K30" s="125"/>
      <c r="M30" s="60"/>
    </row>
    <row r="31" spans="1:202" ht="69" customHeight="1" outlineLevel="1" x14ac:dyDescent="0.25">
      <c r="A31" s="131"/>
      <c r="B31" s="36" t="s">
        <v>123</v>
      </c>
      <c r="C31" s="87" t="s">
        <v>121</v>
      </c>
      <c r="D31" s="72" t="s">
        <v>14</v>
      </c>
      <c r="E31" s="72" t="s">
        <v>13</v>
      </c>
      <c r="F31" s="72" t="s">
        <v>122</v>
      </c>
      <c r="G31" s="72" t="s">
        <v>9</v>
      </c>
      <c r="H31" s="73">
        <v>1600</v>
      </c>
      <c r="I31" s="88">
        <v>1409</v>
      </c>
      <c r="J31" s="98">
        <f t="shared" si="0"/>
        <v>191</v>
      </c>
      <c r="K31" s="125"/>
      <c r="M31" s="60"/>
    </row>
    <row r="32" spans="1:202" ht="69.75" customHeight="1" outlineLevel="1" thickBot="1" x14ac:dyDescent="0.3">
      <c r="A32" s="132"/>
      <c r="B32" s="41" t="s">
        <v>80</v>
      </c>
      <c r="C32" s="94" t="s">
        <v>50</v>
      </c>
      <c r="D32" s="76" t="s">
        <v>63</v>
      </c>
      <c r="E32" s="76" t="s">
        <v>1</v>
      </c>
      <c r="F32" s="76" t="s">
        <v>120</v>
      </c>
      <c r="G32" s="76" t="s">
        <v>9</v>
      </c>
      <c r="H32" s="77">
        <v>400</v>
      </c>
      <c r="I32" s="95">
        <v>0</v>
      </c>
      <c r="J32" s="99">
        <f t="shared" si="0"/>
        <v>400</v>
      </c>
      <c r="K32" s="126"/>
      <c r="M32" s="60"/>
    </row>
    <row r="33" spans="1:202" s="61" customFormat="1" ht="37.5" customHeight="1" x14ac:dyDescent="0.25">
      <c r="A33" s="154">
        <v>7</v>
      </c>
      <c r="B33" s="155" t="s">
        <v>81</v>
      </c>
      <c r="C33" s="38" t="s">
        <v>49</v>
      </c>
      <c r="D33" s="143"/>
      <c r="E33" s="143"/>
      <c r="F33" s="143"/>
      <c r="G33" s="143"/>
      <c r="H33" s="39">
        <f>SUM(H34:H35)</f>
        <v>4060</v>
      </c>
      <c r="I33" s="39">
        <f>SUM(I34:I35)</f>
        <v>1385</v>
      </c>
      <c r="J33" s="39">
        <f>SUM(J34:J35)</f>
        <v>2675</v>
      </c>
      <c r="K33" s="10">
        <f>I33*100/H33</f>
        <v>34.11330049261084</v>
      </c>
      <c r="L33" s="60"/>
      <c r="M33" s="60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</row>
    <row r="34" spans="1:202" s="61" customFormat="1" ht="50.25" customHeight="1" outlineLevel="1" x14ac:dyDescent="0.25">
      <c r="A34" s="145"/>
      <c r="B34" s="141"/>
      <c r="C34" s="87" t="s">
        <v>50</v>
      </c>
      <c r="D34" s="72" t="s">
        <v>110</v>
      </c>
      <c r="E34" s="72" t="s">
        <v>1</v>
      </c>
      <c r="F34" s="72" t="s">
        <v>17</v>
      </c>
      <c r="G34" s="72" t="s">
        <v>3</v>
      </c>
      <c r="H34" s="73">
        <v>60</v>
      </c>
      <c r="I34" s="88">
        <v>0</v>
      </c>
      <c r="J34" s="98">
        <f>H34-I34</f>
        <v>60</v>
      </c>
      <c r="K34" s="119"/>
      <c r="L34" s="58"/>
      <c r="M34" s="60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</row>
    <row r="35" spans="1:202" s="61" customFormat="1" ht="86.25" customHeight="1" outlineLevel="1" thickBot="1" x14ac:dyDescent="0.3">
      <c r="A35" s="146"/>
      <c r="B35" s="37" t="s">
        <v>82</v>
      </c>
      <c r="C35" s="94" t="s">
        <v>50</v>
      </c>
      <c r="D35" s="76" t="s">
        <v>2</v>
      </c>
      <c r="E35" s="76" t="s">
        <v>1</v>
      </c>
      <c r="F35" s="76" t="s">
        <v>18</v>
      </c>
      <c r="G35" s="76" t="s">
        <v>4</v>
      </c>
      <c r="H35" s="77">
        <v>4000</v>
      </c>
      <c r="I35" s="95">
        <v>1385</v>
      </c>
      <c r="J35" s="93">
        <f>H35-I35</f>
        <v>2615</v>
      </c>
      <c r="K35" s="120"/>
      <c r="L35" s="58"/>
      <c r="M35" s="60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</row>
    <row r="36" spans="1:202" s="61" customFormat="1" ht="51.75" customHeight="1" x14ac:dyDescent="0.25">
      <c r="A36" s="144">
        <v>8</v>
      </c>
      <c r="B36" s="140" t="s">
        <v>85</v>
      </c>
      <c r="C36" s="20" t="s">
        <v>49</v>
      </c>
      <c r="D36" s="142"/>
      <c r="E36" s="142"/>
      <c r="F36" s="142"/>
      <c r="G36" s="142"/>
      <c r="H36" s="21">
        <f>SUM(H37:H38)</f>
        <v>25445.95</v>
      </c>
      <c r="I36" s="21">
        <f>SUM(I37:I38)</f>
        <v>10525.07602</v>
      </c>
      <c r="J36" s="21">
        <f>SUM(J37:J38)</f>
        <v>14920.87398</v>
      </c>
      <c r="K36" s="10">
        <f>I36*100/H36</f>
        <v>41.362480158925088</v>
      </c>
      <c r="L36" s="58"/>
      <c r="M36" s="60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</row>
    <row r="37" spans="1:202" s="61" customFormat="1" ht="51.75" customHeight="1" x14ac:dyDescent="0.25">
      <c r="A37" s="148"/>
      <c r="B37" s="139"/>
      <c r="C37" s="87" t="s">
        <v>50</v>
      </c>
      <c r="D37" s="72" t="s">
        <v>21</v>
      </c>
      <c r="E37" s="72" t="s">
        <v>1</v>
      </c>
      <c r="F37" s="72" t="s">
        <v>19</v>
      </c>
      <c r="G37" s="72" t="s">
        <v>22</v>
      </c>
      <c r="H37" s="73">
        <v>6000</v>
      </c>
      <c r="I37" s="88">
        <v>0</v>
      </c>
      <c r="J37" s="98">
        <f>H37-I37</f>
        <v>6000</v>
      </c>
      <c r="K37" s="117"/>
      <c r="L37" s="58"/>
      <c r="M37" s="60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</row>
    <row r="38" spans="1:202" s="61" customFormat="1" ht="51.75" customHeight="1" outlineLevel="1" thickBot="1" x14ac:dyDescent="0.3">
      <c r="A38" s="146"/>
      <c r="B38" s="147"/>
      <c r="C38" s="100" t="s">
        <v>51</v>
      </c>
      <c r="D38" s="76" t="s">
        <v>21</v>
      </c>
      <c r="E38" s="76" t="s">
        <v>20</v>
      </c>
      <c r="F38" s="76" t="s">
        <v>19</v>
      </c>
      <c r="G38" s="76" t="s">
        <v>3</v>
      </c>
      <c r="H38" s="77">
        <v>19445.95</v>
      </c>
      <c r="I38" s="95">
        <v>10525.07602</v>
      </c>
      <c r="J38" s="93">
        <f>H38-I38</f>
        <v>8920.8739800000003</v>
      </c>
      <c r="K38" s="118"/>
      <c r="L38" s="58"/>
      <c r="M38" s="60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</row>
    <row r="39" spans="1:202" ht="35.25" customHeight="1" x14ac:dyDescent="0.25">
      <c r="A39" s="130">
        <v>9</v>
      </c>
      <c r="B39" s="138" t="s">
        <v>83</v>
      </c>
      <c r="C39" s="20" t="s">
        <v>49</v>
      </c>
      <c r="D39" s="142"/>
      <c r="E39" s="142"/>
      <c r="F39" s="142"/>
      <c r="G39" s="142"/>
      <c r="H39" s="21">
        <f>SUM(H40:H45)</f>
        <v>12091.523499999999</v>
      </c>
      <c r="I39" s="21">
        <f>SUM(I40:I45)</f>
        <v>8866.2849000000006</v>
      </c>
      <c r="J39" s="21">
        <f>SUM(J40:J45)</f>
        <v>3225.2386000000001</v>
      </c>
      <c r="K39" s="10">
        <f>I39*100/H39</f>
        <v>73.326449723229672</v>
      </c>
      <c r="M39" s="60"/>
    </row>
    <row r="40" spans="1:202" s="61" customFormat="1" ht="40.5" customHeight="1" outlineLevel="1" x14ac:dyDescent="0.25">
      <c r="A40" s="131"/>
      <c r="B40" s="139"/>
      <c r="C40" s="101" t="s">
        <v>51</v>
      </c>
      <c r="D40" s="72" t="s">
        <v>11</v>
      </c>
      <c r="E40" s="72" t="s">
        <v>20</v>
      </c>
      <c r="F40" s="72" t="s">
        <v>24</v>
      </c>
      <c r="G40" s="72" t="s">
        <v>12</v>
      </c>
      <c r="H40" s="73">
        <v>4381.7886799999997</v>
      </c>
      <c r="I40" s="88">
        <v>3780.3544000000002</v>
      </c>
      <c r="J40" s="75">
        <f t="shared" ref="J40:J45" si="1">H40-I40</f>
        <v>601.43427999999949</v>
      </c>
      <c r="K40" s="119"/>
      <c r="L40" s="58"/>
      <c r="M40" s="60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</row>
    <row r="41" spans="1:202" s="61" customFormat="1" ht="40.5" customHeight="1" outlineLevel="1" x14ac:dyDescent="0.25">
      <c r="A41" s="131"/>
      <c r="B41" s="139"/>
      <c r="C41" s="101" t="s">
        <v>51</v>
      </c>
      <c r="D41" s="72" t="s">
        <v>11</v>
      </c>
      <c r="E41" s="72" t="s">
        <v>20</v>
      </c>
      <c r="F41" s="72" t="s">
        <v>24</v>
      </c>
      <c r="G41" s="72" t="s">
        <v>3</v>
      </c>
      <c r="H41" s="73">
        <v>3283.0947000000001</v>
      </c>
      <c r="I41" s="88">
        <v>2237.6475799999998</v>
      </c>
      <c r="J41" s="75">
        <f t="shared" si="1"/>
        <v>1045.4471200000003</v>
      </c>
      <c r="K41" s="121"/>
      <c r="L41" s="58"/>
      <c r="M41" s="60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</row>
    <row r="42" spans="1:202" s="61" customFormat="1" ht="40.5" customHeight="1" outlineLevel="1" x14ac:dyDescent="0.25">
      <c r="A42" s="134"/>
      <c r="B42" s="139"/>
      <c r="C42" s="101" t="s">
        <v>51</v>
      </c>
      <c r="D42" s="72" t="s">
        <v>11</v>
      </c>
      <c r="E42" s="72" t="s">
        <v>20</v>
      </c>
      <c r="F42" s="72" t="s">
        <v>24</v>
      </c>
      <c r="G42" s="72" t="s">
        <v>5</v>
      </c>
      <c r="H42" s="73">
        <v>994.64012000000002</v>
      </c>
      <c r="I42" s="88">
        <v>965.89811999999995</v>
      </c>
      <c r="J42" s="75">
        <f t="shared" si="1"/>
        <v>28.742000000000075</v>
      </c>
      <c r="K42" s="121"/>
      <c r="L42" s="58"/>
      <c r="M42" s="60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</row>
    <row r="43" spans="1:202" s="61" customFormat="1" ht="40.5" customHeight="1" outlineLevel="1" x14ac:dyDescent="0.25">
      <c r="A43" s="134"/>
      <c r="B43" s="155"/>
      <c r="C43" s="101" t="s">
        <v>50</v>
      </c>
      <c r="D43" s="72" t="s">
        <v>11</v>
      </c>
      <c r="E43" s="72" t="s">
        <v>1</v>
      </c>
      <c r="F43" s="72" t="s">
        <v>24</v>
      </c>
      <c r="G43" s="72" t="s">
        <v>22</v>
      </c>
      <c r="H43" s="73">
        <v>1500</v>
      </c>
      <c r="I43" s="88">
        <v>0</v>
      </c>
      <c r="J43" s="75">
        <f t="shared" si="1"/>
        <v>1500</v>
      </c>
      <c r="K43" s="121"/>
      <c r="L43" s="58"/>
      <c r="M43" s="60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</row>
    <row r="44" spans="1:202" s="61" customFormat="1" ht="57.75" customHeight="1" outlineLevel="1" x14ac:dyDescent="0.25">
      <c r="A44" s="134"/>
      <c r="B44" s="128" t="s">
        <v>84</v>
      </c>
      <c r="C44" s="101" t="s">
        <v>51</v>
      </c>
      <c r="D44" s="72" t="s">
        <v>11</v>
      </c>
      <c r="E44" s="72" t="s">
        <v>20</v>
      </c>
      <c r="F44" s="72" t="s">
        <v>26</v>
      </c>
      <c r="G44" s="72" t="s">
        <v>3</v>
      </c>
      <c r="H44" s="73">
        <v>1700.16</v>
      </c>
      <c r="I44" s="88">
        <v>1650.5447999999999</v>
      </c>
      <c r="J44" s="75">
        <f t="shared" si="1"/>
        <v>49.615200000000186</v>
      </c>
      <c r="K44" s="121"/>
      <c r="L44" s="58"/>
      <c r="M44" s="60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</row>
    <row r="45" spans="1:202" s="61" customFormat="1" ht="57.75" customHeight="1" outlineLevel="1" thickBot="1" x14ac:dyDescent="0.3">
      <c r="A45" s="134"/>
      <c r="B45" s="129"/>
      <c r="C45" s="102" t="s">
        <v>51</v>
      </c>
      <c r="D45" s="80" t="s">
        <v>11</v>
      </c>
      <c r="E45" s="80" t="s">
        <v>20</v>
      </c>
      <c r="F45" s="80" t="s">
        <v>26</v>
      </c>
      <c r="G45" s="80" t="s">
        <v>5</v>
      </c>
      <c r="H45" s="81">
        <v>231.84</v>
      </c>
      <c r="I45" s="103">
        <v>231.84</v>
      </c>
      <c r="J45" s="82">
        <f t="shared" si="1"/>
        <v>0</v>
      </c>
      <c r="K45" s="120"/>
      <c r="L45" s="58"/>
      <c r="M45" s="60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</row>
    <row r="46" spans="1:202" ht="39.75" customHeight="1" x14ac:dyDescent="0.25">
      <c r="A46" s="130">
        <v>10</v>
      </c>
      <c r="B46" s="140" t="s">
        <v>86</v>
      </c>
      <c r="C46" s="20" t="s">
        <v>49</v>
      </c>
      <c r="D46" s="142"/>
      <c r="E46" s="142"/>
      <c r="F46" s="142"/>
      <c r="G46" s="142"/>
      <c r="H46" s="44">
        <f>SUM(H47:H51)</f>
        <v>64995.211080000008</v>
      </c>
      <c r="I46" s="44">
        <f>SUM(I47:I51)</f>
        <v>23267.10212</v>
      </c>
      <c r="J46" s="31">
        <f>J47+J48+J50+J51+J49</f>
        <v>41728.108959999998</v>
      </c>
      <c r="K46" s="32">
        <f>I46*100/H46</f>
        <v>35.798179178711266</v>
      </c>
      <c r="L46" s="60"/>
      <c r="M46" s="60"/>
    </row>
    <row r="47" spans="1:202" s="61" customFormat="1" ht="66.75" customHeight="1" x14ac:dyDescent="0.25">
      <c r="A47" s="131"/>
      <c r="B47" s="141"/>
      <c r="C47" s="101" t="s">
        <v>51</v>
      </c>
      <c r="D47" s="72" t="s">
        <v>21</v>
      </c>
      <c r="E47" s="72" t="s">
        <v>20</v>
      </c>
      <c r="F47" s="72" t="s">
        <v>27</v>
      </c>
      <c r="G47" s="72" t="s">
        <v>3</v>
      </c>
      <c r="H47" s="73">
        <v>2772.7182899999998</v>
      </c>
      <c r="I47" s="88">
        <v>962.26207999999997</v>
      </c>
      <c r="J47" s="98">
        <f>H47-I47</f>
        <v>1810.4562099999998</v>
      </c>
      <c r="K47" s="124"/>
      <c r="L47" s="58"/>
      <c r="M47" s="60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</row>
    <row r="48" spans="1:202" s="61" customFormat="1" ht="66.75" customHeight="1" outlineLevel="1" x14ac:dyDescent="0.25">
      <c r="A48" s="131"/>
      <c r="B48" s="141"/>
      <c r="C48" s="101" t="s">
        <v>51</v>
      </c>
      <c r="D48" s="72" t="s">
        <v>23</v>
      </c>
      <c r="E48" s="72" t="s">
        <v>20</v>
      </c>
      <c r="F48" s="72" t="s">
        <v>27</v>
      </c>
      <c r="G48" s="72" t="s">
        <v>3</v>
      </c>
      <c r="H48" s="73">
        <v>3429.29279</v>
      </c>
      <c r="I48" s="88">
        <v>1561.4479100000001</v>
      </c>
      <c r="J48" s="98">
        <f>H48-I48</f>
        <v>1867.8448799999999</v>
      </c>
      <c r="K48" s="125"/>
      <c r="L48" s="58"/>
      <c r="M48" s="60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</row>
    <row r="49" spans="1:202" s="61" customFormat="1" ht="66.75" customHeight="1" outlineLevel="1" x14ac:dyDescent="0.25">
      <c r="A49" s="131"/>
      <c r="B49" s="56" t="s">
        <v>105</v>
      </c>
      <c r="C49" s="101" t="s">
        <v>51</v>
      </c>
      <c r="D49" s="72" t="s">
        <v>23</v>
      </c>
      <c r="E49" s="72" t="s">
        <v>20</v>
      </c>
      <c r="F49" s="72" t="s">
        <v>106</v>
      </c>
      <c r="G49" s="72" t="s">
        <v>3</v>
      </c>
      <c r="H49" s="73">
        <v>41697.4</v>
      </c>
      <c r="I49" s="88">
        <v>15307.157349999999</v>
      </c>
      <c r="J49" s="98">
        <f>H49-I49</f>
        <v>26390.24265</v>
      </c>
      <c r="K49" s="53"/>
      <c r="L49" s="58"/>
      <c r="M49" s="60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</row>
    <row r="50" spans="1:202" s="61" customFormat="1" ht="66.75" customHeight="1" outlineLevel="1" x14ac:dyDescent="0.25">
      <c r="A50" s="131"/>
      <c r="B50" s="56" t="s">
        <v>87</v>
      </c>
      <c r="C50" s="101" t="s">
        <v>51</v>
      </c>
      <c r="D50" s="72" t="s">
        <v>23</v>
      </c>
      <c r="E50" s="72" t="s">
        <v>20</v>
      </c>
      <c r="F50" s="72" t="s">
        <v>89</v>
      </c>
      <c r="G50" s="72" t="s">
        <v>3</v>
      </c>
      <c r="H50" s="73">
        <v>4865.6000000000004</v>
      </c>
      <c r="I50" s="88">
        <v>1005.82868</v>
      </c>
      <c r="J50" s="98">
        <f>H50-I50</f>
        <v>3859.7713200000003</v>
      </c>
      <c r="K50" s="53"/>
      <c r="L50" s="58"/>
      <c r="M50" s="60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</row>
    <row r="51" spans="1:202" s="61" customFormat="1" ht="80.25" customHeight="1" outlineLevel="1" thickBot="1" x14ac:dyDescent="0.3">
      <c r="A51" s="132"/>
      <c r="B51" s="37" t="s">
        <v>88</v>
      </c>
      <c r="C51" s="100" t="s">
        <v>51</v>
      </c>
      <c r="D51" s="104">
        <v>1004</v>
      </c>
      <c r="E51" s="104">
        <v>907</v>
      </c>
      <c r="F51" s="76" t="s">
        <v>90</v>
      </c>
      <c r="G51" s="104">
        <v>300</v>
      </c>
      <c r="H51" s="95">
        <v>12230.2</v>
      </c>
      <c r="I51" s="95">
        <v>4430.4061000000002</v>
      </c>
      <c r="J51" s="99">
        <f>H51-I51</f>
        <v>7799.7939000000006</v>
      </c>
      <c r="K51" s="54"/>
      <c r="L51" s="58"/>
      <c r="M51" s="60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</row>
    <row r="52" spans="1:202" ht="33" customHeight="1" x14ac:dyDescent="0.25">
      <c r="A52" s="135">
        <v>11</v>
      </c>
      <c r="B52" s="139" t="s">
        <v>91</v>
      </c>
      <c r="C52" s="38" t="s">
        <v>49</v>
      </c>
      <c r="D52" s="143"/>
      <c r="E52" s="143"/>
      <c r="F52" s="143"/>
      <c r="G52" s="143"/>
      <c r="H52" s="39">
        <f>SUM(H53:H57)</f>
        <v>7362.1309100000008</v>
      </c>
      <c r="I52" s="39">
        <f>SUM(I53:I57)</f>
        <v>6197.96605</v>
      </c>
      <c r="J52" s="39">
        <f>SUM(J53:J57)</f>
        <v>1164.1648600000001</v>
      </c>
      <c r="K52" s="10">
        <f>I52*100/H52</f>
        <v>84.187120899755897</v>
      </c>
      <c r="L52" s="60"/>
      <c r="M52" s="60"/>
    </row>
    <row r="53" spans="1:202" ht="44.25" customHeight="1" outlineLevel="1" x14ac:dyDescent="0.25">
      <c r="A53" s="135"/>
      <c r="B53" s="139"/>
      <c r="C53" s="101" t="s">
        <v>51</v>
      </c>
      <c r="D53" s="72" t="s">
        <v>21</v>
      </c>
      <c r="E53" s="72" t="s">
        <v>20</v>
      </c>
      <c r="F53" s="72" t="s">
        <v>28</v>
      </c>
      <c r="G53" s="72" t="s">
        <v>3</v>
      </c>
      <c r="H53" s="73">
        <v>3456.5907900000002</v>
      </c>
      <c r="I53" s="88">
        <v>3002.93093</v>
      </c>
      <c r="J53" s="98">
        <f>H53-I53</f>
        <v>453.65986000000021</v>
      </c>
      <c r="K53" s="119"/>
      <c r="M53" s="60"/>
    </row>
    <row r="54" spans="1:202" ht="44.25" customHeight="1" outlineLevel="1" x14ac:dyDescent="0.25">
      <c r="A54" s="135"/>
      <c r="B54" s="139"/>
      <c r="C54" s="101" t="s">
        <v>51</v>
      </c>
      <c r="D54" s="72" t="s">
        <v>23</v>
      </c>
      <c r="E54" s="72" t="s">
        <v>20</v>
      </c>
      <c r="F54" s="72" t="s">
        <v>28</v>
      </c>
      <c r="G54" s="72" t="s">
        <v>3</v>
      </c>
      <c r="H54" s="73">
        <v>3812.8201199999999</v>
      </c>
      <c r="I54" s="88">
        <v>3122.1151199999999</v>
      </c>
      <c r="J54" s="98">
        <f>H54-I54</f>
        <v>690.70499999999993</v>
      </c>
      <c r="K54" s="121"/>
      <c r="M54" s="60"/>
    </row>
    <row r="55" spans="1:202" ht="44.25" customHeight="1" outlineLevel="1" x14ac:dyDescent="0.25">
      <c r="A55" s="135"/>
      <c r="B55" s="139"/>
      <c r="C55" s="101" t="s">
        <v>51</v>
      </c>
      <c r="D55" s="72" t="s">
        <v>25</v>
      </c>
      <c r="E55" s="72" t="s">
        <v>20</v>
      </c>
      <c r="F55" s="72" t="s">
        <v>28</v>
      </c>
      <c r="G55" s="72" t="s">
        <v>5</v>
      </c>
      <c r="H55" s="73">
        <v>49</v>
      </c>
      <c r="I55" s="88">
        <v>49</v>
      </c>
      <c r="J55" s="98">
        <f>H55-I55</f>
        <v>0</v>
      </c>
      <c r="K55" s="121"/>
      <c r="M55" s="60"/>
    </row>
    <row r="56" spans="1:202" ht="44.25" customHeight="1" outlineLevel="1" x14ac:dyDescent="0.25">
      <c r="A56" s="135"/>
      <c r="B56" s="139"/>
      <c r="C56" s="105" t="s">
        <v>51</v>
      </c>
      <c r="D56" s="106" t="s">
        <v>11</v>
      </c>
      <c r="E56" s="106" t="s">
        <v>20</v>
      </c>
      <c r="F56" s="72" t="s">
        <v>28</v>
      </c>
      <c r="G56" s="106" t="s">
        <v>3</v>
      </c>
      <c r="H56" s="107">
        <v>17.52</v>
      </c>
      <c r="I56" s="108">
        <v>14.02</v>
      </c>
      <c r="J56" s="109">
        <f t="shared" ref="J56:J62" si="2">H56-I56</f>
        <v>3.5</v>
      </c>
      <c r="K56" s="121"/>
      <c r="M56" s="60"/>
    </row>
    <row r="57" spans="1:202" ht="44.25" customHeight="1" outlineLevel="1" thickBot="1" x14ac:dyDescent="0.3">
      <c r="A57" s="136"/>
      <c r="B57" s="157"/>
      <c r="C57" s="100" t="s">
        <v>51</v>
      </c>
      <c r="D57" s="76" t="s">
        <v>29</v>
      </c>
      <c r="E57" s="76" t="s">
        <v>20</v>
      </c>
      <c r="F57" s="90" t="s">
        <v>28</v>
      </c>
      <c r="G57" s="76" t="s">
        <v>3</v>
      </c>
      <c r="H57" s="77">
        <v>26.2</v>
      </c>
      <c r="I57" s="95">
        <v>9.9</v>
      </c>
      <c r="J57" s="99">
        <f t="shared" si="2"/>
        <v>16.299999999999997</v>
      </c>
      <c r="K57" s="120"/>
      <c r="M57" s="60"/>
    </row>
    <row r="58" spans="1:202" ht="34.5" customHeight="1" x14ac:dyDescent="0.25">
      <c r="A58" s="133">
        <v>12</v>
      </c>
      <c r="B58" s="155" t="s">
        <v>92</v>
      </c>
      <c r="C58" s="38" t="s">
        <v>49</v>
      </c>
      <c r="D58" s="143"/>
      <c r="E58" s="143"/>
      <c r="F58" s="143"/>
      <c r="G58" s="143"/>
      <c r="H58" s="39">
        <f>SUM(H59:H62)</f>
        <v>7708.25</v>
      </c>
      <c r="I58" s="39">
        <f>SUM(I59:I62)</f>
        <v>1844.3525099999999</v>
      </c>
      <c r="J58" s="42">
        <f>SUM(J59:J62)</f>
        <v>5863.8974900000003</v>
      </c>
      <c r="K58" s="11">
        <f>I58*100/H58</f>
        <v>23.926993935069568</v>
      </c>
      <c r="M58" s="60"/>
    </row>
    <row r="59" spans="1:202" ht="36.75" customHeight="1" x14ac:dyDescent="0.25">
      <c r="A59" s="131"/>
      <c r="B59" s="141"/>
      <c r="C59" s="101" t="s">
        <v>51</v>
      </c>
      <c r="D59" s="72" t="s">
        <v>21</v>
      </c>
      <c r="E59" s="72" t="s">
        <v>20</v>
      </c>
      <c r="F59" s="72" t="s">
        <v>30</v>
      </c>
      <c r="G59" s="72" t="s">
        <v>12</v>
      </c>
      <c r="H59" s="73">
        <v>2753.5</v>
      </c>
      <c r="I59" s="88">
        <v>168</v>
      </c>
      <c r="J59" s="98">
        <f t="shared" si="2"/>
        <v>2585.5</v>
      </c>
      <c r="K59" s="119"/>
      <c r="M59" s="60"/>
    </row>
    <row r="60" spans="1:202" ht="36.75" customHeight="1" x14ac:dyDescent="0.25">
      <c r="A60" s="131"/>
      <c r="B60" s="141"/>
      <c r="C60" s="101" t="s">
        <v>51</v>
      </c>
      <c r="D60" s="72" t="s">
        <v>23</v>
      </c>
      <c r="E60" s="72" t="s">
        <v>20</v>
      </c>
      <c r="F60" s="72" t="s">
        <v>30</v>
      </c>
      <c r="G60" s="72" t="s">
        <v>12</v>
      </c>
      <c r="H60" s="73">
        <v>3850.75</v>
      </c>
      <c r="I60" s="88">
        <v>1450.75</v>
      </c>
      <c r="J60" s="98">
        <f t="shared" si="2"/>
        <v>2400</v>
      </c>
      <c r="K60" s="121"/>
      <c r="M60" s="60"/>
    </row>
    <row r="61" spans="1:202" ht="36.75" customHeight="1" x14ac:dyDescent="0.25">
      <c r="A61" s="134"/>
      <c r="B61" s="156"/>
      <c r="C61" s="101" t="s">
        <v>51</v>
      </c>
      <c r="D61" s="72" t="s">
        <v>25</v>
      </c>
      <c r="E61" s="72" t="s">
        <v>20</v>
      </c>
      <c r="F61" s="72" t="s">
        <v>30</v>
      </c>
      <c r="G61" s="72" t="s">
        <v>5</v>
      </c>
      <c r="H61" s="73">
        <v>488</v>
      </c>
      <c r="I61" s="88">
        <v>0</v>
      </c>
      <c r="J61" s="98">
        <f t="shared" ref="J61" si="3">H61-I61</f>
        <v>488</v>
      </c>
      <c r="K61" s="121"/>
      <c r="M61" s="60"/>
    </row>
    <row r="62" spans="1:202" ht="36.75" customHeight="1" outlineLevel="1" thickBot="1" x14ac:dyDescent="0.3">
      <c r="A62" s="132"/>
      <c r="B62" s="147"/>
      <c r="C62" s="100" t="s">
        <v>51</v>
      </c>
      <c r="D62" s="76" t="s">
        <v>2</v>
      </c>
      <c r="E62" s="76" t="s">
        <v>20</v>
      </c>
      <c r="F62" s="76" t="s">
        <v>30</v>
      </c>
      <c r="G62" s="76" t="s">
        <v>4</v>
      </c>
      <c r="H62" s="77">
        <v>616</v>
      </c>
      <c r="I62" s="95">
        <v>225.60251</v>
      </c>
      <c r="J62" s="98">
        <f t="shared" si="2"/>
        <v>390.39749</v>
      </c>
      <c r="K62" s="120"/>
      <c r="M62" s="60"/>
    </row>
    <row r="63" spans="1:202" ht="28.5" customHeight="1" x14ac:dyDescent="0.25">
      <c r="A63" s="137">
        <v>13</v>
      </c>
      <c r="B63" s="138" t="s">
        <v>93</v>
      </c>
      <c r="C63" s="20" t="s">
        <v>49</v>
      </c>
      <c r="D63" s="142"/>
      <c r="E63" s="142"/>
      <c r="F63" s="142"/>
      <c r="G63" s="142"/>
      <c r="H63" s="21">
        <f>SUM(H64:H66)</f>
        <v>68583.801449999999</v>
      </c>
      <c r="I63" s="21">
        <f>SUM(I64:I66)</f>
        <v>48103.810800000007</v>
      </c>
      <c r="J63" s="21">
        <f>SUM(J64:J66)</f>
        <v>20479.990649999992</v>
      </c>
      <c r="K63" s="10">
        <f>I63*100/H63</f>
        <v>70.138735070072457</v>
      </c>
      <c r="L63" s="60"/>
      <c r="M63" s="60"/>
    </row>
    <row r="64" spans="1:202" ht="33.75" customHeight="1" outlineLevel="1" x14ac:dyDescent="0.25">
      <c r="A64" s="135"/>
      <c r="B64" s="139"/>
      <c r="C64" s="101" t="s">
        <v>51</v>
      </c>
      <c r="D64" s="72" t="s">
        <v>25</v>
      </c>
      <c r="E64" s="72" t="s">
        <v>20</v>
      </c>
      <c r="F64" s="72" t="s">
        <v>31</v>
      </c>
      <c r="G64" s="72" t="s">
        <v>5</v>
      </c>
      <c r="H64" s="73">
        <v>32320.819449999999</v>
      </c>
      <c r="I64" s="88">
        <v>26373.913820000002</v>
      </c>
      <c r="J64" s="75">
        <f t="shared" ref="J64" si="4">H64-I64</f>
        <v>5946.9056299999975</v>
      </c>
      <c r="K64" s="119"/>
      <c r="M64" s="60"/>
      <c r="N64" s="60"/>
    </row>
    <row r="65" spans="1:13" ht="33.75" customHeight="1" outlineLevel="1" x14ac:dyDescent="0.25">
      <c r="A65" s="135"/>
      <c r="B65" s="128" t="s">
        <v>109</v>
      </c>
      <c r="C65" s="101" t="s">
        <v>51</v>
      </c>
      <c r="D65" s="72" t="s">
        <v>25</v>
      </c>
      <c r="E65" s="72" t="s">
        <v>20</v>
      </c>
      <c r="F65" s="72" t="s">
        <v>107</v>
      </c>
      <c r="G65" s="72" t="s">
        <v>5</v>
      </c>
      <c r="H65" s="73">
        <v>35032.401019999998</v>
      </c>
      <c r="I65" s="88">
        <v>21729.896980000001</v>
      </c>
      <c r="J65" s="75">
        <f t="shared" ref="J65" si="5">H65-I65</f>
        <v>13302.504039999996</v>
      </c>
      <c r="K65" s="121"/>
      <c r="M65" s="60"/>
    </row>
    <row r="66" spans="1:13" ht="33.75" customHeight="1" outlineLevel="1" thickBot="1" x14ac:dyDescent="0.3">
      <c r="A66" s="135"/>
      <c r="B66" s="129"/>
      <c r="C66" s="101" t="s">
        <v>51</v>
      </c>
      <c r="D66" s="72" t="s">
        <v>25</v>
      </c>
      <c r="E66" s="72" t="s">
        <v>20</v>
      </c>
      <c r="F66" s="72" t="s">
        <v>107</v>
      </c>
      <c r="G66" s="72" t="s">
        <v>9</v>
      </c>
      <c r="H66" s="73">
        <v>1230.58098</v>
      </c>
      <c r="I66" s="88">
        <v>0</v>
      </c>
      <c r="J66" s="75">
        <f t="shared" ref="J66" si="6">H66-I66</f>
        <v>1230.58098</v>
      </c>
      <c r="K66" s="121"/>
      <c r="M66" s="60"/>
    </row>
    <row r="67" spans="1:13" ht="27.75" customHeight="1" x14ac:dyDescent="0.25">
      <c r="A67" s="137">
        <v>14</v>
      </c>
      <c r="B67" s="140" t="s">
        <v>95</v>
      </c>
      <c r="C67" s="20" t="s">
        <v>49</v>
      </c>
      <c r="D67" s="142"/>
      <c r="E67" s="142"/>
      <c r="F67" s="142"/>
      <c r="G67" s="142"/>
      <c r="H67" s="21">
        <f>SUM(H68:H74)</f>
        <v>30880.457350000001</v>
      </c>
      <c r="I67" s="21">
        <f>SUM(I68:I74)</f>
        <v>7840.53719</v>
      </c>
      <c r="J67" s="33">
        <f>SUM(J68:J74)</f>
        <v>23039.920159999998</v>
      </c>
      <c r="K67" s="10">
        <f>I67*100/H67</f>
        <v>25.389964601673881</v>
      </c>
      <c r="M67" s="60"/>
    </row>
    <row r="68" spans="1:13" ht="57" customHeight="1" x14ac:dyDescent="0.25">
      <c r="A68" s="135"/>
      <c r="B68" s="155"/>
      <c r="C68" s="84" t="s">
        <v>59</v>
      </c>
      <c r="D68" s="72" t="s">
        <v>25</v>
      </c>
      <c r="E68" s="72" t="s">
        <v>10</v>
      </c>
      <c r="F68" s="72" t="s">
        <v>32</v>
      </c>
      <c r="G68" s="72" t="s">
        <v>5</v>
      </c>
      <c r="H68" s="73">
        <v>822.21</v>
      </c>
      <c r="I68" s="88">
        <v>0</v>
      </c>
      <c r="J68" s="98">
        <f t="shared" ref="J68" si="7">H68-I68</f>
        <v>822.21</v>
      </c>
      <c r="K68" s="117"/>
      <c r="M68" s="60"/>
    </row>
    <row r="69" spans="1:13" ht="72" customHeight="1" outlineLevel="1" x14ac:dyDescent="0.25">
      <c r="A69" s="135"/>
      <c r="B69" s="141"/>
      <c r="C69" s="84" t="s">
        <v>59</v>
      </c>
      <c r="D69" s="72" t="s">
        <v>33</v>
      </c>
      <c r="E69" s="72" t="s">
        <v>10</v>
      </c>
      <c r="F69" s="72" t="s">
        <v>32</v>
      </c>
      <c r="G69" s="72" t="s">
        <v>5</v>
      </c>
      <c r="H69" s="73">
        <v>249.96395000000001</v>
      </c>
      <c r="I69" s="88">
        <v>0</v>
      </c>
      <c r="J69" s="98">
        <f t="shared" ref="J69:J74" si="8">H69-I69</f>
        <v>249.96395000000001</v>
      </c>
      <c r="K69" s="127"/>
      <c r="M69" s="60"/>
    </row>
    <row r="70" spans="1:13" ht="72" customHeight="1" outlineLevel="1" x14ac:dyDescent="0.25">
      <c r="A70" s="135"/>
      <c r="B70" s="52" t="s">
        <v>96</v>
      </c>
      <c r="C70" s="72" t="s">
        <v>59</v>
      </c>
      <c r="D70" s="72" t="s">
        <v>33</v>
      </c>
      <c r="E70" s="72" t="s">
        <v>10</v>
      </c>
      <c r="F70" s="72" t="s">
        <v>116</v>
      </c>
      <c r="G70" s="72" t="s">
        <v>3</v>
      </c>
      <c r="H70" s="73">
        <v>1665.7</v>
      </c>
      <c r="I70" s="88">
        <v>392.93718999999999</v>
      </c>
      <c r="J70" s="98">
        <f t="shared" si="8"/>
        <v>1272.7628100000002</v>
      </c>
      <c r="K70" s="127"/>
      <c r="M70" s="60"/>
    </row>
    <row r="71" spans="1:13" ht="72" customHeight="1" outlineLevel="1" x14ac:dyDescent="0.25">
      <c r="A71" s="135"/>
      <c r="B71" s="34" t="s">
        <v>136</v>
      </c>
      <c r="C71" s="72" t="s">
        <v>59</v>
      </c>
      <c r="D71" s="72" t="s">
        <v>33</v>
      </c>
      <c r="E71" s="72" t="s">
        <v>10</v>
      </c>
      <c r="F71" s="110" t="s">
        <v>129</v>
      </c>
      <c r="G71" s="72" t="s">
        <v>3</v>
      </c>
      <c r="H71" s="73">
        <v>372.41</v>
      </c>
      <c r="I71" s="88">
        <v>372.4</v>
      </c>
      <c r="J71" s="98">
        <f>H71-I71</f>
        <v>1.0000000000047748E-2</v>
      </c>
      <c r="K71" s="127"/>
      <c r="M71" s="60"/>
    </row>
    <row r="72" spans="1:13" ht="76.5" customHeight="1" outlineLevel="1" x14ac:dyDescent="0.25">
      <c r="A72" s="135"/>
      <c r="B72" s="43" t="s">
        <v>125</v>
      </c>
      <c r="C72" s="72" t="s">
        <v>59</v>
      </c>
      <c r="D72" s="72" t="s">
        <v>25</v>
      </c>
      <c r="E72" s="72" t="s">
        <v>10</v>
      </c>
      <c r="F72" s="110" t="s">
        <v>126</v>
      </c>
      <c r="G72" s="72" t="s">
        <v>5</v>
      </c>
      <c r="H72" s="73">
        <v>20373.599999999999</v>
      </c>
      <c r="I72" s="88">
        <v>0</v>
      </c>
      <c r="J72" s="98">
        <f>H72-I72</f>
        <v>20373.599999999999</v>
      </c>
      <c r="K72" s="127"/>
      <c r="M72" s="60"/>
    </row>
    <row r="73" spans="1:13" ht="75" customHeight="1" outlineLevel="1" x14ac:dyDescent="0.25">
      <c r="A73" s="135"/>
      <c r="B73" s="43" t="s">
        <v>127</v>
      </c>
      <c r="C73" s="72" t="s">
        <v>59</v>
      </c>
      <c r="D73" s="72" t="s">
        <v>33</v>
      </c>
      <c r="E73" s="72" t="s">
        <v>10</v>
      </c>
      <c r="F73" s="110" t="s">
        <v>128</v>
      </c>
      <c r="G73" s="72" t="s">
        <v>3</v>
      </c>
      <c r="H73" s="73">
        <v>692.2</v>
      </c>
      <c r="I73" s="88">
        <v>692.2</v>
      </c>
      <c r="J73" s="98">
        <f>H73-I73</f>
        <v>0</v>
      </c>
      <c r="K73" s="127"/>
      <c r="M73" s="60"/>
    </row>
    <row r="74" spans="1:13" ht="75" customHeight="1" outlineLevel="1" thickBot="1" x14ac:dyDescent="0.3">
      <c r="A74" s="136"/>
      <c r="B74" s="45" t="s">
        <v>130</v>
      </c>
      <c r="C74" s="76" t="s">
        <v>59</v>
      </c>
      <c r="D74" s="76" t="s">
        <v>33</v>
      </c>
      <c r="E74" s="76" t="s">
        <v>10</v>
      </c>
      <c r="F74" s="111" t="s">
        <v>131</v>
      </c>
      <c r="G74" s="76" t="s">
        <v>5</v>
      </c>
      <c r="H74" s="77">
        <v>6704.3734000000004</v>
      </c>
      <c r="I74" s="95">
        <v>6383</v>
      </c>
      <c r="J74" s="99">
        <f t="shared" si="8"/>
        <v>321.3734000000004</v>
      </c>
      <c r="K74" s="118"/>
      <c r="M74" s="60"/>
    </row>
    <row r="75" spans="1:13" ht="33" customHeight="1" x14ac:dyDescent="0.25">
      <c r="A75" s="130">
        <v>15</v>
      </c>
      <c r="B75" s="138" t="s">
        <v>97</v>
      </c>
      <c r="C75" s="20" t="s">
        <v>49</v>
      </c>
      <c r="D75" s="142"/>
      <c r="E75" s="142"/>
      <c r="F75" s="142"/>
      <c r="G75" s="142"/>
      <c r="H75" s="21">
        <f>SUM(H76:H86)</f>
        <v>200751.44407</v>
      </c>
      <c r="I75" s="21">
        <f>SUM(I76:I86)</f>
        <v>109762.94524</v>
      </c>
      <c r="J75" s="21">
        <f>SUM(J76:J86)</f>
        <v>90988.498829999997</v>
      </c>
      <c r="K75" s="10">
        <f>I75*100/H75</f>
        <v>54.676042679786043</v>
      </c>
      <c r="L75" s="60"/>
      <c r="M75" s="60"/>
    </row>
    <row r="76" spans="1:13" ht="27" customHeight="1" x14ac:dyDescent="0.25">
      <c r="A76" s="133"/>
      <c r="B76" s="139"/>
      <c r="C76" s="112" t="s">
        <v>52</v>
      </c>
      <c r="D76" s="106" t="s">
        <v>94</v>
      </c>
      <c r="E76" s="106" t="s">
        <v>10</v>
      </c>
      <c r="F76" s="106" t="s">
        <v>34</v>
      </c>
      <c r="G76" s="106" t="s">
        <v>3</v>
      </c>
      <c r="H76" s="107">
        <v>90</v>
      </c>
      <c r="I76" s="107">
        <v>24</v>
      </c>
      <c r="J76" s="75">
        <f>H76-I76</f>
        <v>66</v>
      </c>
      <c r="K76" s="122"/>
      <c r="L76" s="60"/>
      <c r="M76" s="60"/>
    </row>
    <row r="77" spans="1:13" ht="22.5" customHeight="1" outlineLevel="1" x14ac:dyDescent="0.25">
      <c r="A77" s="131"/>
      <c r="B77" s="139"/>
      <c r="C77" s="101" t="s">
        <v>52</v>
      </c>
      <c r="D77" s="72" t="s">
        <v>35</v>
      </c>
      <c r="E77" s="72" t="s">
        <v>10</v>
      </c>
      <c r="F77" s="72" t="s">
        <v>34</v>
      </c>
      <c r="G77" s="72" t="s">
        <v>12</v>
      </c>
      <c r="H77" s="73">
        <v>103951</v>
      </c>
      <c r="I77" s="88">
        <v>76770.764660000001</v>
      </c>
      <c r="J77" s="75">
        <f>H77-I77</f>
        <v>27180.235339999999</v>
      </c>
      <c r="K77" s="123"/>
      <c r="M77" s="60"/>
    </row>
    <row r="78" spans="1:13" ht="23.25" customHeight="1" outlineLevel="1" x14ac:dyDescent="0.25">
      <c r="A78" s="131"/>
      <c r="B78" s="139"/>
      <c r="C78" s="101" t="s">
        <v>52</v>
      </c>
      <c r="D78" s="72" t="s">
        <v>35</v>
      </c>
      <c r="E78" s="72" t="s">
        <v>10</v>
      </c>
      <c r="F78" s="72" t="s">
        <v>34</v>
      </c>
      <c r="G78" s="72" t="s">
        <v>3</v>
      </c>
      <c r="H78" s="73">
        <v>42137.469499999999</v>
      </c>
      <c r="I78" s="88">
        <v>20792.111239999998</v>
      </c>
      <c r="J78" s="75">
        <f>H78-I78</f>
        <v>21345.358260000001</v>
      </c>
      <c r="K78" s="123"/>
      <c r="M78" s="60"/>
    </row>
    <row r="79" spans="1:13" ht="24" customHeight="1" outlineLevel="1" x14ac:dyDescent="0.25">
      <c r="A79" s="131"/>
      <c r="B79" s="139"/>
      <c r="C79" s="101" t="s">
        <v>52</v>
      </c>
      <c r="D79" s="72" t="s">
        <v>35</v>
      </c>
      <c r="E79" s="72" t="s">
        <v>10</v>
      </c>
      <c r="F79" s="72" t="s">
        <v>34</v>
      </c>
      <c r="G79" s="72" t="s">
        <v>9</v>
      </c>
      <c r="H79" s="73">
        <v>345.57162</v>
      </c>
      <c r="I79" s="88">
        <v>141.65700000000001</v>
      </c>
      <c r="J79" s="75">
        <f t="shared" ref="J79:J83" si="9">H79-I79</f>
        <v>203.91461999999999</v>
      </c>
      <c r="K79" s="123"/>
      <c r="M79" s="60"/>
    </row>
    <row r="80" spans="1:13" ht="22.5" customHeight="1" outlineLevel="1" x14ac:dyDescent="0.25">
      <c r="A80" s="131"/>
      <c r="B80" s="139"/>
      <c r="C80" s="113" t="s">
        <v>108</v>
      </c>
      <c r="D80" s="72" t="s">
        <v>94</v>
      </c>
      <c r="E80" s="72" t="s">
        <v>10</v>
      </c>
      <c r="F80" s="72" t="s">
        <v>34</v>
      </c>
      <c r="G80" s="72" t="s">
        <v>3</v>
      </c>
      <c r="H80" s="73">
        <v>8</v>
      </c>
      <c r="I80" s="88">
        <v>8</v>
      </c>
      <c r="J80" s="75">
        <f t="shared" si="9"/>
        <v>0</v>
      </c>
      <c r="K80" s="123"/>
      <c r="M80" s="60"/>
    </row>
    <row r="81" spans="1:13" ht="25.5" customHeight="1" outlineLevel="1" x14ac:dyDescent="0.25">
      <c r="A81" s="131"/>
      <c r="B81" s="139"/>
      <c r="C81" s="113" t="s">
        <v>108</v>
      </c>
      <c r="D81" s="72" t="s">
        <v>35</v>
      </c>
      <c r="E81" s="72" t="s">
        <v>10</v>
      </c>
      <c r="F81" s="72" t="s">
        <v>34</v>
      </c>
      <c r="G81" s="72" t="s">
        <v>12</v>
      </c>
      <c r="H81" s="73">
        <v>11291</v>
      </c>
      <c r="I81" s="88">
        <v>7551.1191200000003</v>
      </c>
      <c r="J81" s="75">
        <f t="shared" si="9"/>
        <v>3739.8808799999997</v>
      </c>
      <c r="K81" s="123"/>
      <c r="M81" s="60"/>
    </row>
    <row r="82" spans="1:13" ht="22.5" customHeight="1" outlineLevel="1" x14ac:dyDescent="0.25">
      <c r="A82" s="131"/>
      <c r="B82" s="139"/>
      <c r="C82" s="113" t="s">
        <v>108</v>
      </c>
      <c r="D82" s="72" t="s">
        <v>35</v>
      </c>
      <c r="E82" s="72" t="s">
        <v>10</v>
      </c>
      <c r="F82" s="72" t="s">
        <v>34</v>
      </c>
      <c r="G82" s="72" t="s">
        <v>3</v>
      </c>
      <c r="H82" s="73">
        <v>2953.6179499999998</v>
      </c>
      <c r="I82" s="88">
        <v>2159.77268</v>
      </c>
      <c r="J82" s="75">
        <f t="shared" ref="J82" si="10">H82-I82</f>
        <v>793.8452699999998</v>
      </c>
      <c r="K82" s="123"/>
      <c r="M82" s="60"/>
    </row>
    <row r="83" spans="1:13" ht="20.25" customHeight="1" outlineLevel="1" x14ac:dyDescent="0.25">
      <c r="A83" s="131"/>
      <c r="B83" s="139"/>
      <c r="C83" s="87" t="s">
        <v>50</v>
      </c>
      <c r="D83" s="72" t="s">
        <v>35</v>
      </c>
      <c r="E83" s="72" t="s">
        <v>1</v>
      </c>
      <c r="F83" s="72" t="s">
        <v>34</v>
      </c>
      <c r="G83" s="72" t="s">
        <v>3</v>
      </c>
      <c r="H83" s="73">
        <v>24541.394</v>
      </c>
      <c r="I83" s="88">
        <v>2315.52054</v>
      </c>
      <c r="J83" s="75">
        <f t="shared" si="9"/>
        <v>22225.873459999999</v>
      </c>
      <c r="K83" s="123"/>
      <c r="M83" s="60"/>
    </row>
    <row r="84" spans="1:13" ht="24.75" customHeight="1" outlineLevel="1" x14ac:dyDescent="0.25">
      <c r="A84" s="131"/>
      <c r="B84" s="139"/>
      <c r="C84" s="87" t="s">
        <v>50</v>
      </c>
      <c r="D84" s="72" t="s">
        <v>35</v>
      </c>
      <c r="E84" s="72" t="s">
        <v>1</v>
      </c>
      <c r="F84" s="72" t="s">
        <v>34</v>
      </c>
      <c r="G84" s="72" t="s">
        <v>22</v>
      </c>
      <c r="H84" s="73">
        <v>7000</v>
      </c>
      <c r="I84" s="88">
        <v>0</v>
      </c>
      <c r="J84" s="75">
        <f t="shared" ref="J84" si="11">H84-I84</f>
        <v>7000</v>
      </c>
      <c r="K84" s="123"/>
      <c r="M84" s="60"/>
    </row>
    <row r="85" spans="1:13" ht="23.25" customHeight="1" outlineLevel="1" x14ac:dyDescent="0.25">
      <c r="A85" s="131"/>
      <c r="B85" s="155"/>
      <c r="C85" s="87" t="s">
        <v>124</v>
      </c>
      <c r="D85" s="72" t="s">
        <v>35</v>
      </c>
      <c r="E85" s="72" t="s">
        <v>15</v>
      </c>
      <c r="F85" s="72" t="s">
        <v>34</v>
      </c>
      <c r="G85" s="72" t="s">
        <v>3</v>
      </c>
      <c r="H85" s="73">
        <v>8040</v>
      </c>
      <c r="I85" s="88">
        <v>0</v>
      </c>
      <c r="J85" s="75">
        <f t="shared" ref="J85:J86" si="12">H85-I85</f>
        <v>8040</v>
      </c>
      <c r="K85" s="123"/>
      <c r="M85" s="60"/>
    </row>
    <row r="86" spans="1:13" ht="67.5" customHeight="1" outlineLevel="1" thickBot="1" x14ac:dyDescent="0.3">
      <c r="A86" s="131"/>
      <c r="B86" s="36" t="s">
        <v>137</v>
      </c>
      <c r="C86" s="101" t="s">
        <v>52</v>
      </c>
      <c r="D86" s="72" t="s">
        <v>35</v>
      </c>
      <c r="E86" s="72" t="s">
        <v>10</v>
      </c>
      <c r="F86" s="72" t="s">
        <v>138</v>
      </c>
      <c r="G86" s="72" t="s">
        <v>3</v>
      </c>
      <c r="H86" s="73">
        <v>393.39100000000002</v>
      </c>
      <c r="I86" s="88">
        <v>0</v>
      </c>
      <c r="J86" s="75">
        <f t="shared" si="12"/>
        <v>393.39100000000002</v>
      </c>
      <c r="K86" s="123"/>
      <c r="M86" s="60"/>
    </row>
    <row r="87" spans="1:13" ht="30.75" customHeight="1" x14ac:dyDescent="0.25">
      <c r="A87" s="130">
        <v>16</v>
      </c>
      <c r="B87" s="140" t="s">
        <v>98</v>
      </c>
      <c r="C87" s="20" t="s">
        <v>49</v>
      </c>
      <c r="D87" s="142"/>
      <c r="E87" s="142"/>
      <c r="F87" s="142"/>
      <c r="G87" s="142"/>
      <c r="H87" s="21">
        <f>SUM(H88:H90)</f>
        <v>2355</v>
      </c>
      <c r="I87" s="21">
        <f>SUM(I88:I90)</f>
        <v>220.43</v>
      </c>
      <c r="J87" s="21">
        <f>SUM(J88:J90)</f>
        <v>2134.5700000000002</v>
      </c>
      <c r="K87" s="10">
        <f>I87*100/H87</f>
        <v>9.3600849256900212</v>
      </c>
      <c r="L87" s="60"/>
      <c r="M87" s="60"/>
    </row>
    <row r="88" spans="1:13" ht="63.75" customHeight="1" outlineLevel="1" x14ac:dyDescent="0.25">
      <c r="A88" s="131"/>
      <c r="B88" s="141"/>
      <c r="C88" s="72" t="s">
        <v>59</v>
      </c>
      <c r="D88" s="72" t="s">
        <v>33</v>
      </c>
      <c r="E88" s="72" t="s">
        <v>10</v>
      </c>
      <c r="F88" s="72" t="s">
        <v>36</v>
      </c>
      <c r="G88" s="72" t="s">
        <v>3</v>
      </c>
      <c r="H88" s="73">
        <v>105</v>
      </c>
      <c r="I88" s="88">
        <v>0</v>
      </c>
      <c r="J88" s="75">
        <f>H88-I88</f>
        <v>105</v>
      </c>
      <c r="K88" s="119"/>
      <c r="M88" s="60"/>
    </row>
    <row r="89" spans="1:13" ht="22.5" customHeight="1" outlineLevel="1" x14ac:dyDescent="0.25">
      <c r="A89" s="131"/>
      <c r="B89" s="141"/>
      <c r="C89" s="72" t="s">
        <v>51</v>
      </c>
      <c r="D89" s="72" t="s">
        <v>21</v>
      </c>
      <c r="E89" s="72" t="s">
        <v>20</v>
      </c>
      <c r="F89" s="72" t="s">
        <v>36</v>
      </c>
      <c r="G89" s="72" t="s">
        <v>3</v>
      </c>
      <c r="H89" s="73">
        <v>200</v>
      </c>
      <c r="I89" s="88">
        <v>170.43</v>
      </c>
      <c r="J89" s="75">
        <f>H89-I89</f>
        <v>29.569999999999993</v>
      </c>
      <c r="K89" s="121"/>
      <c r="M89" s="60"/>
    </row>
    <row r="90" spans="1:13" ht="22.5" customHeight="1" outlineLevel="1" thickBot="1" x14ac:dyDescent="0.3">
      <c r="A90" s="134"/>
      <c r="B90" s="156"/>
      <c r="C90" s="114" t="s">
        <v>51</v>
      </c>
      <c r="D90" s="84" t="s">
        <v>23</v>
      </c>
      <c r="E90" s="84" t="s">
        <v>20</v>
      </c>
      <c r="F90" s="84" t="s">
        <v>36</v>
      </c>
      <c r="G90" s="84" t="s">
        <v>3</v>
      </c>
      <c r="H90" s="85">
        <v>2050</v>
      </c>
      <c r="I90" s="86">
        <v>50</v>
      </c>
      <c r="J90" s="82">
        <f>H90-I90</f>
        <v>2000</v>
      </c>
      <c r="K90" s="121"/>
      <c r="M90" s="60"/>
    </row>
    <row r="91" spans="1:13" ht="36" customHeight="1" x14ac:dyDescent="0.25">
      <c r="A91" s="130">
        <v>17</v>
      </c>
      <c r="B91" s="140" t="s">
        <v>99</v>
      </c>
      <c r="C91" s="20" t="s">
        <v>49</v>
      </c>
      <c r="D91" s="142"/>
      <c r="E91" s="142"/>
      <c r="F91" s="142"/>
      <c r="G91" s="142"/>
      <c r="H91" s="21">
        <f>SUM(H92:H94)</f>
        <v>1637.1790000000001</v>
      </c>
      <c r="I91" s="21">
        <f>SUM(I92:I94)</f>
        <v>1039.1790000000001</v>
      </c>
      <c r="J91" s="33">
        <f>SUM(J92:J94)</f>
        <v>598</v>
      </c>
      <c r="K91" s="32">
        <f>I91*100/H91</f>
        <v>63.473755771360374</v>
      </c>
      <c r="L91" s="60"/>
      <c r="M91" s="60"/>
    </row>
    <row r="92" spans="1:13" ht="36" customHeight="1" outlineLevel="1" x14ac:dyDescent="0.25">
      <c r="A92" s="131"/>
      <c r="B92" s="141"/>
      <c r="C92" s="101" t="s">
        <v>51</v>
      </c>
      <c r="D92" s="72" t="s">
        <v>23</v>
      </c>
      <c r="E92" s="72" t="s">
        <v>20</v>
      </c>
      <c r="F92" s="72" t="s">
        <v>37</v>
      </c>
      <c r="G92" s="72" t="s">
        <v>3</v>
      </c>
      <c r="H92" s="73">
        <v>500</v>
      </c>
      <c r="I92" s="88">
        <v>0</v>
      </c>
      <c r="J92" s="98">
        <f>H92-I92</f>
        <v>500</v>
      </c>
      <c r="K92" s="124"/>
      <c r="M92" s="60"/>
    </row>
    <row r="93" spans="1:13" ht="36" customHeight="1" outlineLevel="1" x14ac:dyDescent="0.25">
      <c r="A93" s="131"/>
      <c r="B93" s="141"/>
      <c r="C93" s="101" t="s">
        <v>51</v>
      </c>
      <c r="D93" s="72" t="s">
        <v>25</v>
      </c>
      <c r="E93" s="72" t="s">
        <v>20</v>
      </c>
      <c r="F93" s="72" t="s">
        <v>37</v>
      </c>
      <c r="G93" s="72" t="s">
        <v>5</v>
      </c>
      <c r="H93" s="73">
        <v>190</v>
      </c>
      <c r="I93" s="88">
        <v>92</v>
      </c>
      <c r="J93" s="98">
        <f>H93-I93</f>
        <v>98</v>
      </c>
      <c r="K93" s="125"/>
      <c r="M93" s="60"/>
    </row>
    <row r="94" spans="1:13" ht="36" customHeight="1" outlineLevel="1" thickBot="1" x14ac:dyDescent="0.3">
      <c r="A94" s="132"/>
      <c r="B94" s="147"/>
      <c r="C94" s="94" t="s">
        <v>50</v>
      </c>
      <c r="D94" s="76" t="s">
        <v>16</v>
      </c>
      <c r="E94" s="76" t="s">
        <v>1</v>
      </c>
      <c r="F94" s="76" t="s">
        <v>37</v>
      </c>
      <c r="G94" s="76" t="s">
        <v>3</v>
      </c>
      <c r="H94" s="77">
        <v>947.17899999999997</v>
      </c>
      <c r="I94" s="95">
        <v>947.17899999999997</v>
      </c>
      <c r="J94" s="99">
        <f>H94-I94</f>
        <v>0</v>
      </c>
      <c r="K94" s="125"/>
      <c r="M94" s="60"/>
    </row>
    <row r="95" spans="1:13" ht="30" customHeight="1" x14ac:dyDescent="0.25">
      <c r="A95" s="133">
        <v>18</v>
      </c>
      <c r="B95" s="138" t="s">
        <v>100</v>
      </c>
      <c r="C95" s="38" t="s">
        <v>49</v>
      </c>
      <c r="D95" s="143"/>
      <c r="E95" s="143"/>
      <c r="F95" s="143"/>
      <c r="G95" s="143"/>
      <c r="H95" s="39">
        <f>SUM(H96:H99)</f>
        <v>12072.59405</v>
      </c>
      <c r="I95" s="39">
        <f>SUM(I96:I99)</f>
        <v>9800.7336699999996</v>
      </c>
      <c r="J95" s="63">
        <f>SUM(J96:J99)</f>
        <v>2271.8603799999996</v>
      </c>
      <c r="K95" s="32">
        <f>I95*100/H95</f>
        <v>81.181671721994164</v>
      </c>
      <c r="L95" s="60"/>
      <c r="M95" s="60"/>
    </row>
    <row r="96" spans="1:13" ht="21" customHeight="1" outlineLevel="1" x14ac:dyDescent="0.25">
      <c r="A96" s="131"/>
      <c r="B96" s="139"/>
      <c r="C96" s="101" t="s">
        <v>51</v>
      </c>
      <c r="D96" s="72" t="s">
        <v>21</v>
      </c>
      <c r="E96" s="72" t="s">
        <v>20</v>
      </c>
      <c r="F96" s="72" t="s">
        <v>38</v>
      </c>
      <c r="G96" s="72" t="s">
        <v>3</v>
      </c>
      <c r="H96" s="73">
        <v>3534.6598199999999</v>
      </c>
      <c r="I96" s="88">
        <v>2159.8146000000002</v>
      </c>
      <c r="J96" s="98">
        <f t="shared" ref="J96" si="13">H96-I96</f>
        <v>1374.8452199999997</v>
      </c>
      <c r="K96" s="124"/>
      <c r="M96" s="60"/>
    </row>
    <row r="97" spans="1:202" ht="22.5" customHeight="1" outlineLevel="1" x14ac:dyDescent="0.25">
      <c r="A97" s="131"/>
      <c r="B97" s="139"/>
      <c r="C97" s="101" t="s">
        <v>51</v>
      </c>
      <c r="D97" s="72" t="s">
        <v>23</v>
      </c>
      <c r="E97" s="72" t="s">
        <v>20</v>
      </c>
      <c r="F97" s="72" t="s">
        <v>38</v>
      </c>
      <c r="G97" s="72" t="s">
        <v>3</v>
      </c>
      <c r="H97" s="73">
        <v>8482.9562299999998</v>
      </c>
      <c r="I97" s="88">
        <v>7600.9190699999999</v>
      </c>
      <c r="J97" s="98">
        <f t="shared" ref="J97" si="14">H97-I97</f>
        <v>882.03715999999986</v>
      </c>
      <c r="K97" s="125"/>
      <c r="M97" s="60"/>
    </row>
    <row r="98" spans="1:202" ht="21" customHeight="1" outlineLevel="1" x14ac:dyDescent="0.25">
      <c r="A98" s="131"/>
      <c r="B98" s="139"/>
      <c r="C98" s="101" t="s">
        <v>52</v>
      </c>
      <c r="D98" s="72" t="s">
        <v>35</v>
      </c>
      <c r="E98" s="72" t="s">
        <v>10</v>
      </c>
      <c r="F98" s="72" t="s">
        <v>38</v>
      </c>
      <c r="G98" s="72" t="s">
        <v>3</v>
      </c>
      <c r="H98" s="73">
        <v>40</v>
      </c>
      <c r="I98" s="88">
        <v>40</v>
      </c>
      <c r="J98" s="98">
        <f>H98-I98</f>
        <v>0</v>
      </c>
      <c r="K98" s="125"/>
      <c r="M98" s="60"/>
    </row>
    <row r="99" spans="1:202" ht="23.25" customHeight="1" outlineLevel="1" thickBot="1" x14ac:dyDescent="0.3">
      <c r="A99" s="132"/>
      <c r="B99" s="157"/>
      <c r="C99" s="94" t="s">
        <v>50</v>
      </c>
      <c r="D99" s="76" t="s">
        <v>39</v>
      </c>
      <c r="E99" s="76" t="s">
        <v>1</v>
      </c>
      <c r="F99" s="76" t="s">
        <v>38</v>
      </c>
      <c r="G99" s="76" t="s">
        <v>3</v>
      </c>
      <c r="H99" s="77">
        <v>14.978</v>
      </c>
      <c r="I99" s="95">
        <v>0</v>
      </c>
      <c r="J99" s="99">
        <f>H99-I99</f>
        <v>14.978</v>
      </c>
      <c r="K99" s="126"/>
      <c r="M99" s="60"/>
    </row>
    <row r="100" spans="1:202" ht="24.75" customHeight="1" x14ac:dyDescent="0.25">
      <c r="A100" s="135">
        <v>19</v>
      </c>
      <c r="B100" s="155" t="s">
        <v>101</v>
      </c>
      <c r="C100" s="38" t="s">
        <v>49</v>
      </c>
      <c r="D100" s="143"/>
      <c r="E100" s="143"/>
      <c r="F100" s="143"/>
      <c r="G100" s="143"/>
      <c r="H100" s="39">
        <f>SUM(H101:H106)</f>
        <v>86679.385519999996</v>
      </c>
      <c r="I100" s="39">
        <f>SUM(I101:I106)</f>
        <v>28556.397559999998</v>
      </c>
      <c r="J100" s="63">
        <f>SUM(J101:J106)</f>
        <v>58122.987959999999</v>
      </c>
      <c r="K100" s="32">
        <f>I100*100/H100</f>
        <v>32.944854637220551</v>
      </c>
      <c r="L100" s="60"/>
      <c r="M100" s="60"/>
    </row>
    <row r="101" spans="1:202" ht="25.5" customHeight="1" outlineLevel="1" x14ac:dyDescent="0.25">
      <c r="A101" s="135"/>
      <c r="B101" s="141"/>
      <c r="C101" s="101" t="s">
        <v>52</v>
      </c>
      <c r="D101" s="72" t="s">
        <v>35</v>
      </c>
      <c r="E101" s="72" t="s">
        <v>10</v>
      </c>
      <c r="F101" s="72" t="s">
        <v>40</v>
      </c>
      <c r="G101" s="72" t="s">
        <v>3</v>
      </c>
      <c r="H101" s="73">
        <v>210</v>
      </c>
      <c r="I101" s="88">
        <v>200</v>
      </c>
      <c r="J101" s="115">
        <f t="shared" ref="J101" si="15">H101-I101</f>
        <v>10</v>
      </c>
      <c r="K101" s="121"/>
      <c r="M101" s="60"/>
    </row>
    <row r="102" spans="1:202" ht="32.25" customHeight="1" outlineLevel="1" x14ac:dyDescent="0.25">
      <c r="A102" s="135"/>
      <c r="B102" s="141"/>
      <c r="C102" s="101" t="s">
        <v>51</v>
      </c>
      <c r="D102" s="72" t="s">
        <v>21</v>
      </c>
      <c r="E102" s="72" t="s">
        <v>20</v>
      </c>
      <c r="F102" s="72" t="s">
        <v>40</v>
      </c>
      <c r="G102" s="72" t="s">
        <v>3</v>
      </c>
      <c r="H102" s="73">
        <v>29952.995940000001</v>
      </c>
      <c r="I102" s="88">
        <v>8661.2951300000004</v>
      </c>
      <c r="J102" s="115">
        <f>H102-I102</f>
        <v>21291.700810000002</v>
      </c>
      <c r="K102" s="121"/>
      <c r="M102" s="60"/>
    </row>
    <row r="103" spans="1:202" ht="32.25" customHeight="1" outlineLevel="1" x14ac:dyDescent="0.25">
      <c r="A103" s="135"/>
      <c r="B103" s="141"/>
      <c r="C103" s="101" t="s">
        <v>51</v>
      </c>
      <c r="D103" s="72" t="s">
        <v>23</v>
      </c>
      <c r="E103" s="72" t="s">
        <v>20</v>
      </c>
      <c r="F103" s="72" t="s">
        <v>40</v>
      </c>
      <c r="G103" s="72" t="s">
        <v>3</v>
      </c>
      <c r="H103" s="73">
        <v>51707.528330000001</v>
      </c>
      <c r="I103" s="88">
        <v>19660.46243</v>
      </c>
      <c r="J103" s="115">
        <f>H103-I103</f>
        <v>32047.065900000001</v>
      </c>
      <c r="K103" s="121"/>
      <c r="M103" s="60"/>
    </row>
    <row r="104" spans="1:202" ht="32.25" customHeight="1" outlineLevel="1" x14ac:dyDescent="0.25">
      <c r="A104" s="135"/>
      <c r="B104" s="141"/>
      <c r="C104" s="101" t="s">
        <v>51</v>
      </c>
      <c r="D104" s="72" t="s">
        <v>25</v>
      </c>
      <c r="E104" s="72" t="s">
        <v>20</v>
      </c>
      <c r="F104" s="72" t="s">
        <v>40</v>
      </c>
      <c r="G104" s="72" t="s">
        <v>5</v>
      </c>
      <c r="H104" s="73">
        <v>115.89601999999999</v>
      </c>
      <c r="I104" s="88">
        <v>0</v>
      </c>
      <c r="J104" s="115">
        <f>H104-I104</f>
        <v>115.89601999999999</v>
      </c>
      <c r="K104" s="121"/>
      <c r="M104" s="60"/>
    </row>
    <row r="105" spans="1:202" ht="32.25" customHeight="1" outlineLevel="1" x14ac:dyDescent="0.25">
      <c r="A105" s="135"/>
      <c r="B105" s="141"/>
      <c r="C105" s="101" t="s">
        <v>51</v>
      </c>
      <c r="D105" s="72" t="s">
        <v>11</v>
      </c>
      <c r="E105" s="72" t="s">
        <v>20</v>
      </c>
      <c r="F105" s="72" t="s">
        <v>40</v>
      </c>
      <c r="G105" s="72" t="s">
        <v>3</v>
      </c>
      <c r="H105" s="73">
        <v>4544.982</v>
      </c>
      <c r="I105" s="88">
        <v>0</v>
      </c>
      <c r="J105" s="115">
        <f>H105-I105</f>
        <v>4544.982</v>
      </c>
      <c r="K105" s="121"/>
      <c r="M105" s="60"/>
    </row>
    <row r="106" spans="1:202" ht="32.25" customHeight="1" outlineLevel="1" thickBot="1" x14ac:dyDescent="0.3">
      <c r="A106" s="135"/>
      <c r="B106" s="141"/>
      <c r="C106" s="101" t="s">
        <v>51</v>
      </c>
      <c r="D106" s="72" t="s">
        <v>29</v>
      </c>
      <c r="E106" s="72" t="s">
        <v>20</v>
      </c>
      <c r="F106" s="72" t="s">
        <v>40</v>
      </c>
      <c r="G106" s="72" t="s">
        <v>3</v>
      </c>
      <c r="H106" s="73">
        <v>147.98322999999999</v>
      </c>
      <c r="I106" s="88">
        <v>34.64</v>
      </c>
      <c r="J106" s="115">
        <f>H106-I106</f>
        <v>113.34322999999999</v>
      </c>
      <c r="K106" s="121"/>
      <c r="M106" s="60"/>
    </row>
    <row r="107" spans="1:202" s="61" customFormat="1" ht="43.5" customHeight="1" outlineLevel="1" x14ac:dyDescent="0.25">
      <c r="A107" s="130">
        <v>20</v>
      </c>
      <c r="B107" s="138" t="s">
        <v>102</v>
      </c>
      <c r="C107" s="20" t="s">
        <v>49</v>
      </c>
      <c r="D107" s="142"/>
      <c r="E107" s="142"/>
      <c r="F107" s="142"/>
      <c r="G107" s="142"/>
      <c r="H107" s="21">
        <f>SUM(H108)</f>
        <v>1728.2</v>
      </c>
      <c r="I107" s="21">
        <f>SUM(I108)</f>
        <v>222.51689999999999</v>
      </c>
      <c r="J107" s="21">
        <f>SUM(J108)</f>
        <v>1505.6831</v>
      </c>
      <c r="K107" s="10">
        <f>I107*100/H107</f>
        <v>12.875645179956022</v>
      </c>
      <c r="L107" s="58"/>
      <c r="M107" s="60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  <c r="BM107" s="58"/>
      <c r="BN107" s="58"/>
      <c r="BO107" s="58"/>
      <c r="BP107" s="58"/>
      <c r="BQ107" s="58"/>
      <c r="BR107" s="58"/>
      <c r="BS107" s="58"/>
      <c r="BT107" s="58"/>
      <c r="BU107" s="58"/>
      <c r="BV107" s="58"/>
      <c r="BW107" s="58"/>
      <c r="BX107" s="58"/>
      <c r="BY107" s="58"/>
      <c r="BZ107" s="58"/>
      <c r="CA107" s="58"/>
      <c r="CB107" s="58"/>
      <c r="CC107" s="58"/>
      <c r="CD107" s="58"/>
      <c r="CE107" s="58"/>
      <c r="CF107" s="58"/>
      <c r="CG107" s="58"/>
      <c r="CH107" s="58"/>
      <c r="CI107" s="58"/>
      <c r="CJ107" s="58"/>
      <c r="CK107" s="58"/>
      <c r="CL107" s="58"/>
      <c r="CM107" s="58"/>
      <c r="CN107" s="58"/>
      <c r="CO107" s="58"/>
      <c r="CP107" s="58"/>
      <c r="CQ107" s="58"/>
      <c r="CR107" s="58"/>
      <c r="CS107" s="58"/>
      <c r="CT107" s="58"/>
      <c r="CU107" s="58"/>
      <c r="CV107" s="58"/>
      <c r="CW107" s="58"/>
      <c r="CX107" s="58"/>
      <c r="CY107" s="58"/>
      <c r="CZ107" s="58"/>
      <c r="DA107" s="58"/>
      <c r="DB107" s="58"/>
      <c r="DC107" s="58"/>
      <c r="DD107" s="58"/>
      <c r="DE107" s="58"/>
      <c r="DF107" s="58"/>
      <c r="DG107" s="58"/>
      <c r="DH107" s="58"/>
      <c r="DI107" s="58"/>
      <c r="DJ107" s="58"/>
      <c r="DK107" s="58"/>
      <c r="DL107" s="58"/>
      <c r="DM107" s="58"/>
      <c r="DN107" s="58"/>
      <c r="DO107" s="58"/>
      <c r="DP107" s="58"/>
      <c r="DQ107" s="58"/>
      <c r="DR107" s="58"/>
      <c r="DS107" s="58"/>
      <c r="DT107" s="58"/>
      <c r="DU107" s="58"/>
      <c r="DV107" s="58"/>
      <c r="DW107" s="58"/>
      <c r="DX107" s="58"/>
      <c r="DY107" s="58"/>
      <c r="DZ107" s="58"/>
      <c r="EA107" s="58"/>
      <c r="EB107" s="58"/>
      <c r="EC107" s="58"/>
      <c r="ED107" s="58"/>
      <c r="EE107" s="58"/>
      <c r="EF107" s="58"/>
      <c r="EG107" s="58"/>
      <c r="EH107" s="58"/>
      <c r="EI107" s="58"/>
      <c r="EJ107" s="58"/>
      <c r="EK107" s="58"/>
      <c r="EL107" s="58"/>
      <c r="EM107" s="58"/>
      <c r="EN107" s="58"/>
      <c r="EO107" s="58"/>
      <c r="EP107" s="58"/>
      <c r="EQ107" s="58"/>
      <c r="ER107" s="58"/>
      <c r="ES107" s="58"/>
      <c r="ET107" s="58"/>
      <c r="EU107" s="58"/>
      <c r="EV107" s="58"/>
      <c r="EW107" s="58"/>
      <c r="EX107" s="58"/>
      <c r="EY107" s="58"/>
      <c r="EZ107" s="58"/>
      <c r="FA107" s="58"/>
      <c r="FB107" s="58"/>
      <c r="FC107" s="58"/>
      <c r="FD107" s="58"/>
      <c r="FE107" s="58"/>
      <c r="FF107" s="58"/>
      <c r="FG107" s="58"/>
      <c r="FH107" s="58"/>
      <c r="FI107" s="58"/>
      <c r="FJ107" s="58"/>
      <c r="FK107" s="58"/>
      <c r="FL107" s="58"/>
      <c r="FM107" s="58"/>
      <c r="FN107" s="58"/>
      <c r="FO107" s="58"/>
      <c r="FP107" s="58"/>
      <c r="FQ107" s="58"/>
      <c r="FR107" s="58"/>
      <c r="FS107" s="58"/>
      <c r="FT107" s="58"/>
      <c r="FU107" s="58"/>
      <c r="FV107" s="58"/>
      <c r="FW107" s="58"/>
      <c r="FX107" s="58"/>
      <c r="FY107" s="58"/>
      <c r="FZ107" s="58"/>
      <c r="GA107" s="58"/>
      <c r="GB107" s="58"/>
      <c r="GC107" s="58"/>
      <c r="GD107" s="58"/>
      <c r="GE107" s="58"/>
      <c r="GF107" s="58"/>
      <c r="GG107" s="58"/>
      <c r="GH107" s="58"/>
      <c r="GI107" s="58"/>
      <c r="GJ107" s="58"/>
      <c r="GK107" s="58"/>
      <c r="GL107" s="58"/>
      <c r="GM107" s="58"/>
      <c r="GN107" s="58"/>
      <c r="GO107" s="58"/>
      <c r="GP107" s="58"/>
      <c r="GQ107" s="58"/>
      <c r="GR107" s="58"/>
      <c r="GS107" s="58"/>
      <c r="GT107" s="58"/>
    </row>
    <row r="108" spans="1:202" s="61" customFormat="1" ht="43.5" customHeight="1" outlineLevel="1" thickBot="1" x14ac:dyDescent="0.3">
      <c r="A108" s="134"/>
      <c r="B108" s="139"/>
      <c r="C108" s="83" t="s">
        <v>54</v>
      </c>
      <c r="D108" s="84" t="s">
        <v>117</v>
      </c>
      <c r="E108" s="84" t="s">
        <v>15</v>
      </c>
      <c r="F108" s="84" t="s">
        <v>55</v>
      </c>
      <c r="G108" s="84" t="s">
        <v>3</v>
      </c>
      <c r="H108" s="85">
        <v>1728.2</v>
      </c>
      <c r="I108" s="86">
        <v>222.51689999999999</v>
      </c>
      <c r="J108" s="82">
        <f>H108-I108</f>
        <v>1505.6831</v>
      </c>
      <c r="K108" s="51"/>
      <c r="L108" s="58"/>
      <c r="M108" s="60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  <c r="Z108" s="58"/>
      <c r="AA108" s="58"/>
      <c r="AB108" s="58"/>
      <c r="AC108" s="58"/>
      <c r="AD108" s="58"/>
      <c r="AE108" s="58"/>
      <c r="AF108" s="58"/>
      <c r="AG108" s="58"/>
      <c r="AH108" s="58"/>
      <c r="AI108" s="58"/>
      <c r="AJ108" s="58"/>
      <c r="AK108" s="58"/>
      <c r="AL108" s="58"/>
      <c r="AM108" s="58"/>
      <c r="AN108" s="58"/>
      <c r="AO108" s="58"/>
      <c r="AP108" s="58"/>
      <c r="AQ108" s="58"/>
      <c r="AR108" s="58"/>
      <c r="AS108" s="58"/>
      <c r="AT108" s="58"/>
      <c r="AU108" s="58"/>
      <c r="AV108" s="58"/>
      <c r="AW108" s="58"/>
      <c r="AX108" s="58"/>
      <c r="AY108" s="58"/>
      <c r="AZ108" s="58"/>
      <c r="BA108" s="58"/>
      <c r="BB108" s="58"/>
      <c r="BC108" s="58"/>
      <c r="BD108" s="58"/>
      <c r="BE108" s="58"/>
      <c r="BF108" s="58"/>
      <c r="BG108" s="58"/>
      <c r="BH108" s="58"/>
      <c r="BI108" s="58"/>
      <c r="BJ108" s="58"/>
      <c r="BK108" s="58"/>
      <c r="BL108" s="58"/>
      <c r="BM108" s="58"/>
      <c r="BN108" s="58"/>
      <c r="BO108" s="58"/>
      <c r="BP108" s="58"/>
      <c r="BQ108" s="58"/>
      <c r="BR108" s="58"/>
      <c r="BS108" s="58"/>
      <c r="BT108" s="58"/>
      <c r="BU108" s="58"/>
      <c r="BV108" s="58"/>
      <c r="BW108" s="58"/>
      <c r="BX108" s="58"/>
      <c r="BY108" s="58"/>
      <c r="BZ108" s="58"/>
      <c r="CA108" s="58"/>
      <c r="CB108" s="58"/>
      <c r="CC108" s="58"/>
      <c r="CD108" s="58"/>
      <c r="CE108" s="58"/>
      <c r="CF108" s="58"/>
      <c r="CG108" s="58"/>
      <c r="CH108" s="58"/>
      <c r="CI108" s="58"/>
      <c r="CJ108" s="58"/>
      <c r="CK108" s="58"/>
      <c r="CL108" s="58"/>
      <c r="CM108" s="58"/>
      <c r="CN108" s="58"/>
      <c r="CO108" s="58"/>
      <c r="CP108" s="58"/>
      <c r="CQ108" s="58"/>
      <c r="CR108" s="58"/>
      <c r="CS108" s="58"/>
      <c r="CT108" s="58"/>
      <c r="CU108" s="58"/>
      <c r="CV108" s="58"/>
      <c r="CW108" s="58"/>
      <c r="CX108" s="58"/>
      <c r="CY108" s="58"/>
      <c r="CZ108" s="58"/>
      <c r="DA108" s="58"/>
      <c r="DB108" s="58"/>
      <c r="DC108" s="58"/>
      <c r="DD108" s="58"/>
      <c r="DE108" s="58"/>
      <c r="DF108" s="58"/>
      <c r="DG108" s="58"/>
      <c r="DH108" s="58"/>
      <c r="DI108" s="58"/>
      <c r="DJ108" s="58"/>
      <c r="DK108" s="58"/>
      <c r="DL108" s="58"/>
      <c r="DM108" s="58"/>
      <c r="DN108" s="58"/>
      <c r="DO108" s="58"/>
      <c r="DP108" s="58"/>
      <c r="DQ108" s="58"/>
      <c r="DR108" s="58"/>
      <c r="DS108" s="58"/>
      <c r="DT108" s="58"/>
      <c r="DU108" s="58"/>
      <c r="DV108" s="58"/>
      <c r="DW108" s="58"/>
      <c r="DX108" s="58"/>
      <c r="DY108" s="58"/>
      <c r="DZ108" s="58"/>
      <c r="EA108" s="58"/>
      <c r="EB108" s="58"/>
      <c r="EC108" s="58"/>
      <c r="ED108" s="58"/>
      <c r="EE108" s="58"/>
      <c r="EF108" s="58"/>
      <c r="EG108" s="58"/>
      <c r="EH108" s="58"/>
      <c r="EI108" s="58"/>
      <c r="EJ108" s="58"/>
      <c r="EK108" s="58"/>
      <c r="EL108" s="58"/>
      <c r="EM108" s="58"/>
      <c r="EN108" s="58"/>
      <c r="EO108" s="58"/>
      <c r="EP108" s="58"/>
      <c r="EQ108" s="58"/>
      <c r="ER108" s="58"/>
      <c r="ES108" s="58"/>
      <c r="ET108" s="58"/>
      <c r="EU108" s="58"/>
      <c r="EV108" s="58"/>
      <c r="EW108" s="58"/>
      <c r="EX108" s="58"/>
      <c r="EY108" s="58"/>
      <c r="EZ108" s="58"/>
      <c r="FA108" s="58"/>
      <c r="FB108" s="58"/>
      <c r="FC108" s="58"/>
      <c r="FD108" s="58"/>
      <c r="FE108" s="58"/>
      <c r="FF108" s="58"/>
      <c r="FG108" s="58"/>
      <c r="FH108" s="58"/>
      <c r="FI108" s="58"/>
      <c r="FJ108" s="58"/>
      <c r="FK108" s="58"/>
      <c r="FL108" s="58"/>
      <c r="FM108" s="58"/>
      <c r="FN108" s="58"/>
      <c r="FO108" s="58"/>
      <c r="FP108" s="58"/>
      <c r="FQ108" s="58"/>
      <c r="FR108" s="58"/>
      <c r="FS108" s="58"/>
      <c r="FT108" s="58"/>
      <c r="FU108" s="58"/>
      <c r="FV108" s="58"/>
      <c r="FW108" s="58"/>
      <c r="FX108" s="58"/>
      <c r="FY108" s="58"/>
      <c r="FZ108" s="58"/>
      <c r="GA108" s="58"/>
      <c r="GB108" s="58"/>
      <c r="GC108" s="58"/>
      <c r="GD108" s="58"/>
      <c r="GE108" s="58"/>
      <c r="GF108" s="58"/>
      <c r="GG108" s="58"/>
      <c r="GH108" s="58"/>
      <c r="GI108" s="58"/>
      <c r="GJ108" s="58"/>
      <c r="GK108" s="58"/>
      <c r="GL108" s="58"/>
      <c r="GM108" s="58"/>
      <c r="GN108" s="58"/>
      <c r="GO108" s="58"/>
      <c r="GP108" s="58"/>
      <c r="GQ108" s="58"/>
      <c r="GR108" s="58"/>
      <c r="GS108" s="58"/>
      <c r="GT108" s="58"/>
    </row>
    <row r="109" spans="1:202" ht="39.75" customHeight="1" outlineLevel="1" x14ac:dyDescent="0.25">
      <c r="A109" s="130">
        <v>21</v>
      </c>
      <c r="B109" s="46" t="s">
        <v>103</v>
      </c>
      <c r="C109" s="20" t="s">
        <v>49</v>
      </c>
      <c r="D109" s="24"/>
      <c r="E109" s="24"/>
      <c r="F109" s="24"/>
      <c r="G109" s="24"/>
      <c r="H109" s="21">
        <f>SUM(H110:H115)</f>
        <v>3111</v>
      </c>
      <c r="I109" s="21">
        <f>SUM(I110:I115)</f>
        <v>1102.70264</v>
      </c>
      <c r="J109" s="33">
        <f>SUM(J110:J115)</f>
        <v>2008.29736</v>
      </c>
      <c r="K109" s="10">
        <f>I109*100/H109</f>
        <v>35.445279331404691</v>
      </c>
      <c r="M109" s="60"/>
    </row>
    <row r="110" spans="1:202" ht="58.5" customHeight="1" outlineLevel="1" x14ac:dyDescent="0.25">
      <c r="A110" s="131"/>
      <c r="B110" s="160" t="s">
        <v>56</v>
      </c>
      <c r="C110" s="84" t="s">
        <v>59</v>
      </c>
      <c r="D110" s="72" t="s">
        <v>11</v>
      </c>
      <c r="E110" s="72" t="s">
        <v>10</v>
      </c>
      <c r="F110" s="72" t="s">
        <v>58</v>
      </c>
      <c r="G110" s="72" t="s">
        <v>12</v>
      </c>
      <c r="H110" s="73">
        <v>116</v>
      </c>
      <c r="I110" s="73">
        <v>35.851100000000002</v>
      </c>
      <c r="J110" s="115">
        <f>H110-I110</f>
        <v>80.148899999999998</v>
      </c>
      <c r="K110" s="121"/>
      <c r="M110" s="60"/>
    </row>
    <row r="111" spans="1:202" ht="57" customHeight="1" outlineLevel="1" x14ac:dyDescent="0.25">
      <c r="A111" s="131"/>
      <c r="B111" s="161"/>
      <c r="C111" s="84" t="s">
        <v>59</v>
      </c>
      <c r="D111" s="72" t="s">
        <v>11</v>
      </c>
      <c r="E111" s="72" t="s">
        <v>10</v>
      </c>
      <c r="F111" s="72" t="s">
        <v>58</v>
      </c>
      <c r="G111" s="72" t="s">
        <v>3</v>
      </c>
      <c r="H111" s="73">
        <v>1324</v>
      </c>
      <c r="I111" s="88">
        <v>372.71836000000002</v>
      </c>
      <c r="J111" s="115">
        <f>H111-I111</f>
        <v>951.28163999999992</v>
      </c>
      <c r="K111" s="121"/>
      <c r="M111" s="60"/>
    </row>
    <row r="112" spans="1:202" ht="57" customHeight="1" outlineLevel="1" x14ac:dyDescent="0.25">
      <c r="A112" s="131"/>
      <c r="B112" s="128" t="s">
        <v>57</v>
      </c>
      <c r="C112" s="84" t="s">
        <v>59</v>
      </c>
      <c r="D112" s="72" t="s">
        <v>11</v>
      </c>
      <c r="E112" s="72" t="s">
        <v>10</v>
      </c>
      <c r="F112" s="72" t="s">
        <v>60</v>
      </c>
      <c r="G112" s="72" t="s">
        <v>12</v>
      </c>
      <c r="H112" s="73">
        <v>180</v>
      </c>
      <c r="I112" s="88">
        <v>115.38590000000001</v>
      </c>
      <c r="J112" s="115">
        <f t="shared" ref="J112:J115" si="16">H112-I112</f>
        <v>64.614099999999993</v>
      </c>
      <c r="K112" s="121"/>
      <c r="M112" s="60"/>
    </row>
    <row r="113" spans="1:14" ht="51" customHeight="1" outlineLevel="1" x14ac:dyDescent="0.25">
      <c r="A113" s="131"/>
      <c r="B113" s="162"/>
      <c r="C113" s="84" t="s">
        <v>59</v>
      </c>
      <c r="D113" s="72" t="s">
        <v>11</v>
      </c>
      <c r="E113" s="72" t="s">
        <v>10</v>
      </c>
      <c r="F113" s="72" t="s">
        <v>60</v>
      </c>
      <c r="G113" s="72" t="s">
        <v>3</v>
      </c>
      <c r="H113" s="73">
        <v>775</v>
      </c>
      <c r="I113" s="88">
        <v>228.76347999999999</v>
      </c>
      <c r="J113" s="115">
        <f t="shared" si="16"/>
        <v>546.23652000000004</v>
      </c>
      <c r="K113" s="121"/>
      <c r="M113" s="60"/>
      <c r="N113" s="62"/>
    </row>
    <row r="114" spans="1:14" ht="51" customHeight="1" outlineLevel="1" x14ac:dyDescent="0.25">
      <c r="A114" s="134"/>
      <c r="B114" s="128" t="s">
        <v>64</v>
      </c>
      <c r="C114" s="84" t="s">
        <v>59</v>
      </c>
      <c r="D114" s="84" t="s">
        <v>11</v>
      </c>
      <c r="E114" s="84" t="s">
        <v>10</v>
      </c>
      <c r="F114" s="84" t="s">
        <v>61</v>
      </c>
      <c r="G114" s="84" t="s">
        <v>12</v>
      </c>
      <c r="H114" s="85">
        <v>25</v>
      </c>
      <c r="I114" s="86">
        <v>0</v>
      </c>
      <c r="J114" s="115">
        <f t="shared" si="16"/>
        <v>25</v>
      </c>
      <c r="K114" s="121"/>
      <c r="M114" s="60"/>
      <c r="N114" s="62"/>
    </row>
    <row r="115" spans="1:14" ht="51.75" customHeight="1" outlineLevel="1" thickBot="1" x14ac:dyDescent="0.3">
      <c r="A115" s="134"/>
      <c r="B115" s="129"/>
      <c r="C115" s="84" t="s">
        <v>59</v>
      </c>
      <c r="D115" s="84" t="s">
        <v>11</v>
      </c>
      <c r="E115" s="84" t="s">
        <v>10</v>
      </c>
      <c r="F115" s="84" t="s">
        <v>61</v>
      </c>
      <c r="G115" s="84" t="s">
        <v>3</v>
      </c>
      <c r="H115" s="85">
        <v>691</v>
      </c>
      <c r="I115" s="86">
        <v>349.98379999999997</v>
      </c>
      <c r="J115" s="116">
        <f t="shared" si="16"/>
        <v>341.01620000000003</v>
      </c>
      <c r="K115" s="120"/>
      <c r="M115" s="60"/>
    </row>
    <row r="116" spans="1:14" ht="24.75" customHeight="1" outlineLevel="1" x14ac:dyDescent="0.25">
      <c r="A116" s="130">
        <v>22</v>
      </c>
      <c r="B116" s="140" t="s">
        <v>67</v>
      </c>
      <c r="C116" s="20" t="s">
        <v>49</v>
      </c>
      <c r="D116" s="65"/>
      <c r="E116" s="65"/>
      <c r="F116" s="65"/>
      <c r="G116" s="65"/>
      <c r="H116" s="21">
        <f>SUM(H117:H122)</f>
        <v>196152.96376999997</v>
      </c>
      <c r="I116" s="21">
        <f>SUM(I117:I122)</f>
        <v>15923.624380000001</v>
      </c>
      <c r="J116" s="33">
        <f>SUM(J117:J122)</f>
        <v>180229.33938999998</v>
      </c>
      <c r="K116" s="32">
        <f>I116*100/H116</f>
        <v>8.1179626725759384</v>
      </c>
      <c r="M116" s="60"/>
    </row>
    <row r="117" spans="1:14" ht="35.25" customHeight="1" outlineLevel="1" x14ac:dyDescent="0.25">
      <c r="A117" s="131"/>
      <c r="B117" s="141"/>
      <c r="C117" s="101" t="s">
        <v>51</v>
      </c>
      <c r="D117" s="72" t="s">
        <v>23</v>
      </c>
      <c r="E117" s="72" t="s">
        <v>20</v>
      </c>
      <c r="F117" s="72" t="s">
        <v>104</v>
      </c>
      <c r="G117" s="72" t="s">
        <v>3</v>
      </c>
      <c r="H117" s="73">
        <v>37451.326730000001</v>
      </c>
      <c r="I117" s="88">
        <v>0</v>
      </c>
      <c r="J117" s="115">
        <f t="shared" ref="J117:J122" si="17">H117-I117</f>
        <v>37451.326730000001</v>
      </c>
      <c r="K117" s="125"/>
      <c r="M117" s="60"/>
    </row>
    <row r="118" spans="1:14" ht="21" customHeight="1" outlineLevel="1" x14ac:dyDescent="0.25">
      <c r="A118" s="131"/>
      <c r="B118" s="141"/>
      <c r="C118" s="87" t="s">
        <v>50</v>
      </c>
      <c r="D118" s="72" t="s">
        <v>23</v>
      </c>
      <c r="E118" s="72" t="s">
        <v>1</v>
      </c>
      <c r="F118" s="72" t="s">
        <v>104</v>
      </c>
      <c r="G118" s="72" t="s">
        <v>22</v>
      </c>
      <c r="H118" s="73">
        <v>44159.198920000003</v>
      </c>
      <c r="I118" s="88">
        <v>0</v>
      </c>
      <c r="J118" s="115">
        <f t="shared" si="17"/>
        <v>44159.198920000003</v>
      </c>
      <c r="K118" s="125"/>
      <c r="M118" s="60"/>
    </row>
    <row r="119" spans="1:14" ht="57.75" customHeight="1" outlineLevel="1" x14ac:dyDescent="0.25">
      <c r="A119" s="131"/>
      <c r="B119" s="56" t="s">
        <v>132</v>
      </c>
      <c r="C119" s="101" t="s">
        <v>51</v>
      </c>
      <c r="D119" s="72" t="s">
        <v>23</v>
      </c>
      <c r="E119" s="72" t="s">
        <v>20</v>
      </c>
      <c r="F119" s="72" t="s">
        <v>133</v>
      </c>
      <c r="G119" s="72" t="s">
        <v>3</v>
      </c>
      <c r="H119" s="73">
        <v>68490.482000000004</v>
      </c>
      <c r="I119" s="88">
        <v>0</v>
      </c>
      <c r="J119" s="115">
        <f t="shared" si="17"/>
        <v>68490.482000000004</v>
      </c>
      <c r="K119" s="125"/>
      <c r="M119" s="60"/>
    </row>
    <row r="120" spans="1:14" ht="87.75" customHeight="1" outlineLevel="1" x14ac:dyDescent="0.25">
      <c r="A120" s="131"/>
      <c r="B120" s="64" t="s">
        <v>112</v>
      </c>
      <c r="C120" s="101" t="s">
        <v>51</v>
      </c>
      <c r="D120" s="72" t="s">
        <v>23</v>
      </c>
      <c r="E120" s="72" t="s">
        <v>20</v>
      </c>
      <c r="F120" s="72" t="s">
        <v>113</v>
      </c>
      <c r="G120" s="72" t="s">
        <v>3</v>
      </c>
      <c r="H120" s="73">
        <v>1236.9561200000001</v>
      </c>
      <c r="I120" s="73">
        <v>1236.9561200000001</v>
      </c>
      <c r="J120" s="115">
        <f t="shared" si="17"/>
        <v>0</v>
      </c>
      <c r="K120" s="125"/>
      <c r="M120" s="60"/>
    </row>
    <row r="121" spans="1:14" ht="94.5" customHeight="1" outlineLevel="1" x14ac:dyDescent="0.25">
      <c r="A121" s="131"/>
      <c r="B121" s="64" t="s">
        <v>134</v>
      </c>
      <c r="C121" s="101" t="s">
        <v>51</v>
      </c>
      <c r="D121" s="72" t="s">
        <v>23</v>
      </c>
      <c r="E121" s="72" t="s">
        <v>20</v>
      </c>
      <c r="F121" s="72" t="s">
        <v>135</v>
      </c>
      <c r="G121" s="72" t="s">
        <v>3</v>
      </c>
      <c r="H121" s="73">
        <v>3823.4</v>
      </c>
      <c r="I121" s="88">
        <v>2686.6682599999999</v>
      </c>
      <c r="J121" s="115">
        <f t="shared" ref="J121" si="18">H121-I121</f>
        <v>1136.7317400000002</v>
      </c>
      <c r="K121" s="125"/>
      <c r="M121" s="60"/>
    </row>
    <row r="122" spans="1:14" ht="39" customHeight="1" outlineLevel="1" thickBot="1" x14ac:dyDescent="0.3">
      <c r="A122" s="134"/>
      <c r="B122" s="66" t="s">
        <v>115</v>
      </c>
      <c r="C122" s="114" t="s">
        <v>51</v>
      </c>
      <c r="D122" s="84" t="s">
        <v>23</v>
      </c>
      <c r="E122" s="84" t="s">
        <v>20</v>
      </c>
      <c r="F122" s="84" t="s">
        <v>114</v>
      </c>
      <c r="G122" s="84" t="s">
        <v>3</v>
      </c>
      <c r="H122" s="85">
        <v>40991.599999999999</v>
      </c>
      <c r="I122" s="86">
        <v>12000</v>
      </c>
      <c r="J122" s="116">
        <f t="shared" si="17"/>
        <v>28991.599999999999</v>
      </c>
      <c r="K122" s="126"/>
      <c r="M122" s="60"/>
    </row>
    <row r="123" spans="1:14" ht="26.25" customHeight="1" outlineLevel="1" x14ac:dyDescent="0.25">
      <c r="A123" s="130">
        <v>23</v>
      </c>
      <c r="B123" s="140" t="s">
        <v>111</v>
      </c>
      <c r="C123" s="20" t="s">
        <v>49</v>
      </c>
      <c r="D123" s="57"/>
      <c r="E123" s="57"/>
      <c r="F123" s="57"/>
      <c r="G123" s="57"/>
      <c r="H123" s="21">
        <f>SUM(H124)</f>
        <v>400</v>
      </c>
      <c r="I123" s="21">
        <f>SUM(I124)</f>
        <v>99</v>
      </c>
      <c r="J123" s="33">
        <f>SUM(J124)</f>
        <v>301</v>
      </c>
      <c r="K123" s="32">
        <f>I123*100/H123</f>
        <v>24.75</v>
      </c>
      <c r="M123" s="60"/>
    </row>
    <row r="124" spans="1:14" ht="66" customHeight="1" outlineLevel="1" thickBot="1" x14ac:dyDescent="0.3">
      <c r="A124" s="134"/>
      <c r="B124" s="156"/>
      <c r="C124" s="83" t="s">
        <v>50</v>
      </c>
      <c r="D124" s="84" t="s">
        <v>110</v>
      </c>
      <c r="E124" s="84" t="s">
        <v>1</v>
      </c>
      <c r="F124" s="84" t="s">
        <v>118</v>
      </c>
      <c r="G124" s="84" t="s">
        <v>3</v>
      </c>
      <c r="H124" s="85">
        <v>400</v>
      </c>
      <c r="I124" s="86">
        <v>99</v>
      </c>
      <c r="J124" s="116">
        <f>H124-I124</f>
        <v>301</v>
      </c>
      <c r="K124" s="53"/>
      <c r="M124" s="60"/>
    </row>
    <row r="125" spans="1:14" ht="13.5" customHeight="1" thickBot="1" x14ac:dyDescent="0.3">
      <c r="A125" s="158" t="s">
        <v>53</v>
      </c>
      <c r="B125" s="159"/>
      <c r="C125" s="68"/>
      <c r="D125" s="69"/>
      <c r="E125" s="69"/>
      <c r="F125" s="69"/>
      <c r="G125" s="69"/>
      <c r="H125" s="70">
        <f>H12+H15+H21+H27+H33+H36+H39+H46+H52+H58+H63+H67+H75+H87+H91+H95+H100+H107+H109+H24+H116+H18+H123</f>
        <v>735034.02370000002</v>
      </c>
      <c r="I125" s="70">
        <f>I12+I15+I21+I27+I33+I36+I39+I46+I52+I58+I63+I67+I75+I87+I91+I95+I100+I107+I109+I24+I116+I18+I123</f>
        <v>278909.72209999996</v>
      </c>
      <c r="J125" s="71">
        <f>J12+J15+J21+J27+J33+J36+J39+J46+J52+J58+J63+J67+J75+J87+J91+J95+J100+J107+J109+J24+J116+J18+J123</f>
        <v>456124.30160000006</v>
      </c>
      <c r="K125" s="67">
        <f>I125*100/H125</f>
        <v>37.945144456855154</v>
      </c>
      <c r="M125" s="60"/>
    </row>
    <row r="127" spans="1:14" ht="12.75" customHeight="1" x14ac:dyDescent="0.25">
      <c r="H127" s="60"/>
      <c r="J127" s="60"/>
    </row>
    <row r="128" spans="1:14" ht="12.75" customHeight="1" x14ac:dyDescent="0.25">
      <c r="J128" s="60"/>
    </row>
    <row r="129" spans="8:10" ht="12.75" customHeight="1" x14ac:dyDescent="0.25">
      <c r="H129" s="35"/>
      <c r="I129" s="35"/>
      <c r="J129" s="35"/>
    </row>
    <row r="130" spans="8:10" ht="12.75" customHeight="1" x14ac:dyDescent="0.25">
      <c r="J130" s="60"/>
    </row>
    <row r="131" spans="8:10" ht="12.75" customHeight="1" x14ac:dyDescent="0.25">
      <c r="J131" s="60"/>
    </row>
  </sheetData>
  <autoFilter ref="A11:K125"/>
  <mergeCells count="96">
    <mergeCell ref="D100:G100"/>
    <mergeCell ref="B87:B90"/>
    <mergeCell ref="D91:G91"/>
    <mergeCell ref="D67:G67"/>
    <mergeCell ref="B67:B69"/>
    <mergeCell ref="B75:B85"/>
    <mergeCell ref="A125:B125"/>
    <mergeCell ref="B100:B106"/>
    <mergeCell ref="A95:A99"/>
    <mergeCell ref="B91:B94"/>
    <mergeCell ref="B95:B99"/>
    <mergeCell ref="A100:A106"/>
    <mergeCell ref="A91:A94"/>
    <mergeCell ref="A107:A108"/>
    <mergeCell ref="A109:A115"/>
    <mergeCell ref="A123:A124"/>
    <mergeCell ref="B123:B124"/>
    <mergeCell ref="B116:B118"/>
    <mergeCell ref="B107:B108"/>
    <mergeCell ref="B110:B111"/>
    <mergeCell ref="A116:A122"/>
    <mergeCell ref="B112:B113"/>
    <mergeCell ref="D52:G52"/>
    <mergeCell ref="B58:B62"/>
    <mergeCell ref="B52:B57"/>
    <mergeCell ref="B15:B17"/>
    <mergeCell ref="B33:B34"/>
    <mergeCell ref="B18:B20"/>
    <mergeCell ref="D21:G21"/>
    <mergeCell ref="B21:B23"/>
    <mergeCell ref="D24:G24"/>
    <mergeCell ref="B27:B30"/>
    <mergeCell ref="D58:G58"/>
    <mergeCell ref="B39:B43"/>
    <mergeCell ref="D63:G63"/>
    <mergeCell ref="H1:K1"/>
    <mergeCell ref="G2:K2"/>
    <mergeCell ref="F3:K3"/>
    <mergeCell ref="F4:K4"/>
    <mergeCell ref="A7:K7"/>
    <mergeCell ref="D33:G33"/>
    <mergeCell ref="B36:B38"/>
    <mergeCell ref="A36:A38"/>
    <mergeCell ref="D36:G36"/>
    <mergeCell ref="A39:A45"/>
    <mergeCell ref="A27:A32"/>
    <mergeCell ref="A33:A35"/>
    <mergeCell ref="D39:G39"/>
    <mergeCell ref="K13:K14"/>
    <mergeCell ref="D46:G46"/>
    <mergeCell ref="D107:G107"/>
    <mergeCell ref="D95:G95"/>
    <mergeCell ref="D75:G75"/>
    <mergeCell ref="D87:G87"/>
    <mergeCell ref="A12:A14"/>
    <mergeCell ref="B12:B14"/>
    <mergeCell ref="B44:B45"/>
    <mergeCell ref="D12:G12"/>
    <mergeCell ref="A15:A17"/>
    <mergeCell ref="A21:A23"/>
    <mergeCell ref="B24:B26"/>
    <mergeCell ref="D18:G18"/>
    <mergeCell ref="D27:G27"/>
    <mergeCell ref="C28:C30"/>
    <mergeCell ref="C13:C14"/>
    <mergeCell ref="D15:G15"/>
    <mergeCell ref="B114:B115"/>
    <mergeCell ref="A46:A51"/>
    <mergeCell ref="A58:A62"/>
    <mergeCell ref="A75:A86"/>
    <mergeCell ref="A87:A90"/>
    <mergeCell ref="A52:A57"/>
    <mergeCell ref="A63:A66"/>
    <mergeCell ref="A67:A74"/>
    <mergeCell ref="B63:B64"/>
    <mergeCell ref="B46:B48"/>
    <mergeCell ref="B65:B66"/>
    <mergeCell ref="K117:K122"/>
    <mergeCell ref="K110:K115"/>
    <mergeCell ref="K101:K106"/>
    <mergeCell ref="K96:K99"/>
    <mergeCell ref="K92:K94"/>
    <mergeCell ref="K16:K17"/>
    <mergeCell ref="K22:K23"/>
    <mergeCell ref="K25:K26"/>
    <mergeCell ref="K88:K90"/>
    <mergeCell ref="K76:K86"/>
    <mergeCell ref="K64:K66"/>
    <mergeCell ref="K28:K32"/>
    <mergeCell ref="K34:K35"/>
    <mergeCell ref="K40:K45"/>
    <mergeCell ref="K47:K48"/>
    <mergeCell ref="K53:K57"/>
    <mergeCell ref="K59:K62"/>
    <mergeCell ref="K37:K38"/>
    <mergeCell ref="K68:K74"/>
  </mergeCells>
  <pageMargins left="0.35433070866141736" right="0" top="0.19685039370078741" bottom="0" header="0.51181102362204722" footer="0.51181102362204722"/>
  <pageSetup paperSize="9" scale="55" fitToHeight="0" orientation="portrait" r:id="rId1"/>
  <headerFooter alignWithMargins="0"/>
  <rowBreaks count="3" manualBreakCount="3">
    <brk id="38" max="16383" man="1"/>
    <brk id="66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budg_5</dc:creator>
  <dc:description>POI HSSF rep:2.40.0.76</dc:description>
  <cp:lastModifiedBy>Оксана Иосифовна Жукова</cp:lastModifiedBy>
  <cp:lastPrinted>2022-07-14T03:08:04Z</cp:lastPrinted>
  <dcterms:created xsi:type="dcterms:W3CDTF">2016-11-23T09:27:58Z</dcterms:created>
  <dcterms:modified xsi:type="dcterms:W3CDTF">2022-10-17T06:09:15Z</dcterms:modified>
</cp:coreProperties>
</file>