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88" windowWidth="12396" windowHeight="7788" activeTab="0"/>
  </bookViews>
  <sheets>
    <sheet name="октябрь 2021 ТП" sheetId="1" r:id="rId1"/>
  </sheets>
  <definedNames>
    <definedName name="_xlnm.Print_Titles" localSheetId="0">'октябрь 2021 ТП'!$17:$18</definedName>
  </definedNames>
  <calcPr fullCalcOnLoad="1"/>
</workbook>
</file>

<file path=xl/sharedStrings.xml><?xml version="1.0" encoding="utf-8"?>
<sst xmlns="http://schemas.openxmlformats.org/spreadsheetml/2006/main" count="408" uniqueCount="372">
  <si>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</si>
  <si>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</si>
  <si>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</si>
  <si>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</si>
  <si>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</si>
  <si>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</si>
  <si>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</si>
  <si>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</si>
  <si>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</si>
  <si>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</si>
  <si>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</si>
  <si>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</si>
  <si>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</si>
  <si>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</si>
  <si>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</si>
  <si>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</si>
  <si>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000 8 50 00000 00 0000 000</t>
  </si>
  <si>
    <t>913 1 11 01050 05 0000 120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</si>
  <si>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</si>
  <si>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</si>
  <si>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</si>
  <si>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</si>
  <si>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</si>
  <si>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</si>
  <si>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</si>
  <si>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</si>
  <si>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</si>
  <si>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</si>
  <si>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</si>
  <si>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</si>
  <si>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</si>
  <si>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</si>
  <si>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</si>
  <si>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</si>
  <si>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</si>
  <si>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</si>
  <si>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</si>
  <si>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</si>
  <si>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</si>
  <si>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</si>
  <si>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</si>
  <si>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</si>
  <si>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Безвозмездные поступления от негосударственных организаций в бюджеты муниципальных районов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</si>
  <si>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</si>
  <si>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</si>
  <si>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</si>
  <si>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</si>
  <si>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</si>
  <si>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</si>
  <si>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</si>
  <si>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</si>
  <si>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</si>
  <si>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</si>
  <si>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</si>
  <si>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</si>
  <si>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</si>
  <si>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048 1 12 01070 01 0000 120</t>
  </si>
  <si>
    <t>Прочие субвенции бюджетам муниципальных районов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</si>
  <si>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</si>
  <si>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</si>
  <si>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</si>
  <si>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</si>
  <si>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</si>
  <si>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</si>
  <si>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</si>
  <si>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</si>
  <si>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</si>
  <si>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</si>
  <si>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</si>
  <si>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</si>
  <si>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</si>
  <si>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</si>
  <si>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913 1 11 05013 05 0000 120</t>
  </si>
  <si>
    <t>000 1 11 05013 13 0000 120</t>
  </si>
  <si>
    <t>913 1 11 05025 05 0000 120</t>
  </si>
  <si>
    <t>913 1 11 05075 05 0000 120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</si>
  <si>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</si>
  <si>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</si>
  <si>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</si>
  <si>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</si>
  <si>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</si>
  <si>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</si>
  <si>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</si>
  <si>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</si>
  <si>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</si>
  <si>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</si>
  <si>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</si>
  <si>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</si>
  <si>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</si>
  <si>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000 1 11 05035 05 0000 120</t>
  </si>
  <si>
    <t>904 1 11 05035 05 0000 120</t>
  </si>
  <si>
    <t>913 1 14 06013 05 0000 430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</si>
  <si>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</si>
  <si>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</si>
  <si>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</si>
  <si>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</si>
  <si>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</si>
  <si>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913 1 13 01995 05 0000 130</t>
  </si>
  <si>
    <t>913 1 13 02065 05 0000 130</t>
  </si>
  <si>
    <t>917 1 08 07150 01 0000 110</t>
  </si>
  <si>
    <t>917 1 13 02065 05 0000 130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</si>
  <si>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</si>
  <si>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</si>
  <si>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</si>
  <si>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</si>
  <si>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</si>
  <si>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</si>
  <si>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</si>
  <si>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</si>
  <si>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</si>
  <si>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</si>
  <si>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</si>
  <si>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</si>
  <si>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</si>
  <si>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000 1 09 00000 00 0000 000</t>
  </si>
  <si>
    <t>182 1 09 06010 02 0000 110</t>
  </si>
  <si>
    <t>Налог с продаж</t>
  </si>
  <si>
    <t>048 1 12 01041 01 0000 120</t>
  </si>
  <si>
    <t>Плата за размещение отходов производства</t>
  </si>
  <si>
    <t>ПРОЧИЕ НЕНАЛОГОВЫЕ ДОХОДЫ</t>
  </si>
  <si>
    <t>917 1 17 05050 05 0000 180</t>
  </si>
  <si>
    <t>Прочие неналоговые доходы бюджетов муниципальных районов</t>
  </si>
  <si>
    <t>000 1 17 00000 00 0000 000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</si>
  <si>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</si>
  <si>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</si>
  <si>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000 1 05 02000 02 0000 110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</si>
  <si>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</si>
  <si>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</si>
  <si>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</si>
  <si>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000 2 02 29999 05 0000 150</t>
  </si>
  <si>
    <t>917 2 02 29999 05 0002 150</t>
  </si>
  <si>
    <t>907 2 02 29999 05 0003 150</t>
  </si>
  <si>
    <t>910 2 02 29999 05 0010 150</t>
  </si>
  <si>
    <t>904 2 02 29999 05 0011 150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</si>
  <si>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</si>
  <si>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</si>
  <si>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</si>
  <si>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</si>
  <si>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</si>
  <si>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</si>
  <si>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</si>
  <si>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</si>
  <si>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</si>
  <si>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</si>
  <si>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917 2 02 35118 05 0000 150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</si>
  <si>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</si>
  <si>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</si>
  <si>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</si>
  <si>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</si>
  <si>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</si>
  <si>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</si>
  <si>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</si>
  <si>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</si>
  <si>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</si>
  <si>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</si>
  <si>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917 2 02 40014 05 0005 150</t>
  </si>
  <si>
    <t>913 2 02 40014 05 0006 150</t>
  </si>
  <si>
    <t>912 2 02 40014 05 0008 150</t>
  </si>
  <si>
    <t>000 2 04 05000 05 0000 150</t>
  </si>
  <si>
    <t>904 2 04 05020 05 0000 150</t>
  </si>
  <si>
    <t>907 2 04 05020 05 0000 150</t>
  </si>
  <si>
    <t>000 2 19 00000 05 0000 150</t>
  </si>
  <si>
    <t>907 2 19 60010 05 0000 150</t>
  </si>
  <si>
    <t>917 2 19 60010 05 0000 150</t>
  </si>
  <si>
    <t>917 2 02 30024 05 0009 150</t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</si>
  <si>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</si>
  <si>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</si>
  <si>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</si>
  <si>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</si>
  <si>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</si>
  <si>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</si>
  <si>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</si>
  <si>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</si>
  <si>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t>000 2 18 00000 05 0000 150</t>
  </si>
  <si>
    <t>910 2 18 60010 05 0000 150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</si>
  <si>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</si>
  <si>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</si>
  <si>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</si>
  <si>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</si>
  <si>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</si>
  <si>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</si>
  <si>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</si>
  <si>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r>
      <t>Субсидии бюджетам муниципальных районов на софинансирование капитальных вложений в объекты муниципальной собственности</t>
    </r>
    <r>
      <rPr>
        <b/>
        <sz val="12"/>
        <color indexed="59"/>
        <rFont val="Times New Roman"/>
        <family val="1"/>
      </rPr>
      <t xml:space="preserve"> (ФОК)</t>
    </r>
  </si>
  <si>
    <t>917 2 02 20077 05 0000 150</t>
  </si>
  <si>
    <t>907 2 02 29999 05 0019 150</t>
  </si>
  <si>
    <t>917 2 02 35469 05 0000 150</t>
  </si>
  <si>
    <t>910 2 02 40014 05 0007 150</t>
  </si>
  <si>
    <t>ИТОГО  ДОХОДОВ</t>
  </si>
  <si>
    <t>952 1 11 05013 13 0000 120</t>
  </si>
  <si>
    <t>907 2 02 29999 05 0015 150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</si>
  <si>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 (на приобретение школьных автобусов для обеспечения безопасности школьных перевозок и ежедневного подвоза обучающихся к месту обучения и обратно)</t>
    </r>
  </si>
  <si>
    <t>907 2 02 29999 05 0020 150</t>
  </si>
  <si>
    <t>907 2 02 30024 05 0010 150</t>
  </si>
  <si>
    <t>913 1 14 13050 05 0000 410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</si>
  <si>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</si>
  <si>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</si>
  <si>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</si>
  <si>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</si>
  <si>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</si>
  <si>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>904 2 02 29999 05 0001 150</t>
  </si>
  <si>
    <t>917 2 19 35120 05 0000 150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</si>
  <si>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</si>
  <si>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907 2 02 29999 05 0022 150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</si>
  <si>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организации отдыха детей в каникулярное время на укрепление материально-технической базы муниципальных учреждений)</t>
    </r>
  </si>
  <si>
    <t>904 2 02 29999 05 0017 150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</si>
  <si>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 (молодёжная политика Усть-Кутского района)</t>
    </r>
  </si>
  <si>
    <t>913 2 02 29999 05 0023 150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</si>
  <si>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(капитальный ремонт объектов электросетевого хозяйства)</t>
    </r>
  </si>
  <si>
    <t>048 1 12 01042 01 0000 120</t>
  </si>
  <si>
    <t>Плата за размещение твердых коммунальных отходов</t>
  </si>
  <si>
    <t>907 1 13 02995 05 0000 130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</si>
  <si>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 (на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спорта)</t>
    </r>
  </si>
  <si>
    <t>907 2 02 25304 05 0000 150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</si>
  <si>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</si>
  <si>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910 2 02 29999 05 0014 150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</si>
  <si>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(Выравнивание уровня бюджетной обеспеченности поселений Иркутской области, входящих в состав муниципального района Иркутской области)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</si>
  <si>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</si>
  <si>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907 2 02 45303 05 0000 150</t>
  </si>
  <si>
    <t>904 1 13 02995 05 0000 130</t>
  </si>
  <si>
    <t>913 1 13 02995 05 0000 130</t>
  </si>
  <si>
    <t>917 1 13 02995 05 0000 130</t>
  </si>
  <si>
    <t>952 1 14 06313 13 0000 430</t>
  </si>
  <si>
    <t>913 1 17 05050 05 0000 180</t>
  </si>
  <si>
    <t>на 2021 год и на плановый период 2022 и 2023 годов"</t>
  </si>
  <si>
    <t>Прогнозируемые доходы районного бюджета на 2021 год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</si>
  <si>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</si>
  <si>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</si>
  <si>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</si>
  <si>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</si>
  <si>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</si>
  <si>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</si>
  <si>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</si>
  <si>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</si>
  <si>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</si>
  <si>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</si>
  <si>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>000 1 16 01053 01 0000 140</t>
  </si>
  <si>
    <t>837 1 16 01053 01 0000 140</t>
  </si>
  <si>
    <t>000 1 16 01063 01 0000 140</t>
  </si>
  <si>
    <t>837 1 16 01063 01 0000 140</t>
  </si>
  <si>
    <t>000 1 16 01073 01 0000 140</t>
  </si>
  <si>
    <t>837 1 16 01073 01 0000 140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</si>
  <si>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</si>
  <si>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</si>
  <si>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</si>
  <si>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</si>
  <si>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</si>
  <si>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</si>
  <si>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</si>
  <si>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</si>
  <si>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</si>
  <si>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</si>
  <si>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806 1 16 01193 01 0000 140</t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</si>
  <si>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</si>
  <si>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</si>
  <si>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</si>
  <si>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</si>
  <si>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907 2 02 30024 05 0011 150</t>
  </si>
  <si>
    <r>
      <t>Государственная пошлина за выдачу разрешения на установку рекламной конструкции</t>
    </r>
    <r>
      <rPr>
        <b/>
        <sz val="12"/>
        <color indexed="59"/>
        <rFont val="Times New Roman"/>
        <family val="1"/>
      </rPr>
      <t xml:space="preserve"> </t>
    </r>
  </si>
  <si>
    <r>
  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  </r>
    <r>
      <rPr>
        <b/>
        <sz val="12"/>
        <color indexed="59"/>
        <rFont val="Times New Roman"/>
        <family val="1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</si>
  <si>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</t>
    </r>
    <r>
      <rPr>
        <b/>
        <sz val="12"/>
        <color indexed="59"/>
        <rFont val="Times New Roman"/>
        <family val="1"/>
      </rPr>
      <t xml:space="preserve">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
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</si>
  <si>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  <r>
      <rPr>
        <b/>
        <sz val="12"/>
        <color indexed="59"/>
        <rFont val="Times New Roman"/>
        <family val="1"/>
      </rPr>
      <t xml:space="preserve">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</si>
  <si>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</si>
  <si>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 xml:space="preserve">Доходы от сдачи в аренду имущества, составляющего казну муниципальных районов (за исключением земельных участков) </t>
  </si>
  <si>
    <r>
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  </r>
    <r>
      <rPr>
        <b/>
        <sz val="12"/>
        <color indexed="59"/>
        <rFont val="Times New Roman"/>
        <family val="1"/>
      </rPr>
      <t xml:space="preserve"> </t>
    </r>
  </si>
  <si>
    <r>
      <t>Прочие доходы от оказания платных услуг (работ) получателями средств бюджетов муниципальных районов</t>
    </r>
    <r>
      <rPr>
        <b/>
        <sz val="12"/>
        <color indexed="59"/>
        <rFont val="Times New Roman"/>
        <family val="1"/>
      </rPr>
      <t xml:space="preserve"> </t>
    </r>
  </si>
  <si>
    <t xml:space="preserve">Прочие доходы от оказания платных услуг (работ) получателями средств бюджетов муниципальных районов 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</si>
  <si>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</si>
  <si>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</si>
  <si>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r>
  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b/>
        <sz val="12"/>
        <color indexed="59"/>
        <rFont val="Times New Roman"/>
        <family val="1"/>
      </rPr>
      <t xml:space="preserve"> </t>
    </r>
  </si>
  <si>
    <r>
  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  </r>
    <r>
      <rPr>
        <b/>
        <sz val="12"/>
        <color indexed="59"/>
        <rFont val="Times New Roman"/>
        <family val="1"/>
      </rPr>
      <t xml:space="preserve"> </t>
    </r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</si>
  <si>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</si>
  <si>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</si>
  <si>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</si>
  <si>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</si>
  <si>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комплектование книжных фондов муниципальных общедоступных библиотек) 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</si>
  <si>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 xml:space="preserve">)  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</si>
  <si>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 </t>
    </r>
    <r>
      <rPr>
        <b/>
        <sz val="12"/>
        <color indexed="59"/>
        <rFont val="Times New Roman"/>
        <family val="1"/>
      </rPr>
      <t xml:space="preserve">
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</si>
  <si>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</si>
  <si>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 </t>
    </r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</si>
  <si>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</si>
  <si>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 xml:space="preserve">на оплату жилого помещения и коммунальных услуг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</si>
  <si>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хранению, комплектованию, учету и использованию архивных документов, относящихся к государственной собственности Иркутской области) 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</si>
  <si>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</si>
  <si>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</si>
  <si>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</si>
  <si>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исполнению внешнего муниципального финансового контроля поселения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</si>
  <si>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осуществлению внутреннего муниципального финансового контроля поселения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</si>
  <si>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</si>
  <si>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проведению экспертизы экономической обоснованности затрат поселения в сфере ЖКХ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</si>
  <si>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</si>
  <si>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 xml:space="preserve">по исполнению градостроительной деятельности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</si>
  <si>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организации правовой работы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</si>
  <si>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</si>
  <si>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</si>
  <si>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</si>
  <si>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t xml:space="preserve">Субвенции бюджетам муниципальных районов на проведение Всероссийской переписи населения 2020 года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</si>
  <si>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</si>
  <si>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r>
      <t xml:space="preserve">Субвенции бюджетам муниципальных районов </t>
    </r>
    <r>
      <rPr>
        <b/>
        <sz val="12"/>
        <color indexed="59"/>
        <rFont val="Times New Roman"/>
        <family val="1"/>
      </rPr>
      <t xml:space="preserve">на осуществление первичного воинского учета на территориях, где отсутствуют военные комиссариаты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</si>
  <si>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</si>
  <si>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(осуществление отдельных областных государственных полномочий в области противодействия коррупции) 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</si>
  <si>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</si>
  <si>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  <r>
      <rPr>
        <sz val="12"/>
        <color indexed="59"/>
        <rFont val="Times New Roman"/>
        <family val="1"/>
      </rPr>
      <t xml:space="preserve">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</si>
  <si>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предоставлению мер социальной поддержки многодетным и малоимущим семьям) </t>
    </r>
  </si>
  <si>
    <r>
  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  </r>
    <r>
      <rPr>
        <b/>
        <sz val="12"/>
        <rFont val="Times New Roman"/>
        <family val="1"/>
      </rPr>
      <t xml:space="preserve"> </t>
    </r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</si>
  <si>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</si>
  <si>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</si>
  <si>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приватизации имущества, находящегося в государственной и муниципальной собственности</t>
  </si>
  <si>
    <t>000 1 14 13000 00 0000 410</t>
  </si>
  <si>
    <t>Приложение № 1</t>
  </si>
  <si>
    <t>муниципального образования от 22.12.2020 г. № 17</t>
  </si>
  <si>
    <t>"Приложение № 2</t>
  </si>
  <si>
    <t xml:space="preserve">к решению Думы Усть-Кутского </t>
  </si>
  <si>
    <t>муниципального образования от 22.12.2020 г № 17</t>
  </si>
  <si>
    <t>".</t>
  </si>
  <si>
    <t>904 2 02 45453 05 0000 150</t>
  </si>
  <si>
    <t>Межбюджетные трансферты, передаваемые бюджетам муниципальных районов на создание виртуальных концертных залов</t>
  </si>
  <si>
    <t>902 2 19 60010 05 0000 150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</si>
  <si>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</si>
  <si>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</si>
  <si>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917 1 16 07090 05 0000 140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</si>
  <si>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</si>
  <si>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тыс. рублей</t>
  </si>
  <si>
    <t xml:space="preserve"> 000 2 02 49999 00 0000 150</t>
  </si>
  <si>
    <t>Прочие межбюджетные трансферты передаваемые бюджетам муниципальных районов</t>
  </si>
  <si>
    <t>907 2 02 49999 05 0003 150</t>
  </si>
  <si>
    <t>Прочие межбюджетные трансферты, передаваемые бюджетам муниципальных районов ( на финансовое обеспечение мероприятий, связанных с профилактикой и устранением последствий распространения коронавирусной инфекции в муниципальных казенных учреждениях, оказывающих услуги по организации отдыха и оздоровления детей)</t>
  </si>
  <si>
    <t>Прочие межбюджетные трансферты, передаваемые бюджетам муниципальных районов (на реализацию мероприятий, связанных с достижением наилучших результатов по увеличению налоговых и неналоговых доходов местных бюджетов)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</si>
  <si>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</si>
  <si>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"О внесении изменений в решение Думы Усть-Кутского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</si>
  <si>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</si>
  <si>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</si>
  <si>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</si>
  <si>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</t>
  </si>
  <si>
    <t>182 1 09 04010 02 0000 110</t>
  </si>
  <si>
    <t>Налог на имущество предприятий</t>
  </si>
  <si>
    <t>000 1 14 06013 13 0000 430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</si>
  <si>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</si>
  <si>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</si>
  <si>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</si>
  <si>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904 1 16 07010 05 0000 140</t>
  </si>
  <si>
    <t>917 1 16 07010 05 0000 140</t>
  </si>
  <si>
    <t>907 1 16 07010 05 0000 140</t>
  </si>
  <si>
    <t>000 1 16 07090 05 0000 140</t>
  </si>
  <si>
    <t>904 1 16 07090 05 0000 140</t>
  </si>
  <si>
    <t>907 1 16 07090 05 0000 140</t>
  </si>
  <si>
    <t>913 1 16 07090 05 0000 140</t>
  </si>
  <si>
    <t xml:space="preserve"> 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</si>
  <si>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</si>
  <si>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</si>
  <si>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188 1 16 10123 01 0000 140</t>
  </si>
  <si>
    <t>415 1 16 10123 01 0000 140</t>
  </si>
  <si>
    <t>843 1 16 10123 01 0000 140</t>
  </si>
  <si>
    <t>917 1 16 10123 01 0000 140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</si>
  <si>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</si>
  <si>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</si>
  <si>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</si>
  <si>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</si>
  <si>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000 1 16 07010 05 0000 140</t>
  </si>
  <si>
    <t>837 1 16 01093 01 0000 140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</si>
  <si>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</si>
  <si>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</si>
  <si>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межселенных территорий</t>
    </r>
    <r>
      <rPr>
        <sz val="12"/>
        <color indexed="59"/>
        <rFont val="Times New Roman"/>
        <family val="1"/>
      </rPr>
      <t xml:space="preserve"> муниципальных районов</t>
    </r>
  </si>
  <si>
    <t>913 1 14 06013 05 0003 430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</si>
  <si>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Подымахинского сельского поселения</t>
    </r>
  </si>
  <si>
    <t>913 1 14 06013 05 0004 430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</si>
  <si>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Ручейского  сельского поселения</t>
    </r>
  </si>
  <si>
    <t>953 1 14 06313 13 0000 430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</si>
  <si>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</si>
  <si>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910 2 02 49999 05 0004 150</t>
  </si>
  <si>
    <t>910 2 02 29999 05 0005 150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</si>
  <si>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реализацию мероприятий по модернизации библиотек в части комплектования книжных фондов библиотек муниципальных образований на 2021 г)</t>
    </r>
  </si>
  <si>
    <t>от 26.10.2021г. № 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</si>
</sst>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vertAlign val="superscript"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vertical="center"/>
    </xf>
    <xf numFmtId="49" fontId="45" fillId="30" borderId="10" xfId="0" applyNumberFormat="1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left" vertical="center" wrapText="1"/>
    </xf>
    <xf numFmtId="3" fontId="45" fillId="30" borderId="10" xfId="0" applyNumberFormat="1" applyFont="1" applyFill="1" applyBorder="1" applyAlignment="1">
      <alignment horizontal="left" vertical="center" wrapText="1"/>
    </xf>
    <xf numFmtId="49" fontId="46" fillId="30" borderId="10" xfId="0" applyNumberFormat="1" applyFont="1" applyFill="1" applyBorder="1" applyAlignment="1">
      <alignment horizontal="center" vertical="center" wrapText="1"/>
    </xf>
    <xf numFmtId="3" fontId="46" fillId="30" borderId="10" xfId="0" applyNumberFormat="1" applyFont="1" applyFill="1" applyBorder="1" applyAlignment="1">
      <alignment horizontal="left" vertical="center" wrapText="1"/>
    </xf>
    <xf numFmtId="49" fontId="45" fillId="31" borderId="10" xfId="0" applyNumberFormat="1" applyFont="1" applyFill="1" applyBorder="1" applyAlignment="1">
      <alignment horizontal="center" vertical="center" wrapText="1"/>
    </xf>
    <xf numFmtId="3" fontId="45" fillId="31" borderId="10" xfId="0" applyNumberFormat="1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Fill="1" applyBorder="1" applyAlignment="1">
      <alignment horizontal="right" vertical="center"/>
    </xf>
    <xf numFmtId="49" fontId="47" fillId="31" borderId="10" xfId="0" applyNumberFormat="1" applyFont="1" applyFill="1" applyBorder="1" applyAlignment="1">
      <alignment horizontal="center" vertical="center" wrapText="1"/>
    </xf>
    <xf numFmtId="3" fontId="47" fillId="31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3" fontId="46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75" fontId="0" fillId="0" borderId="0" xfId="0" applyNumberFormat="1" applyAlignment="1">
      <alignment/>
    </xf>
    <xf numFmtId="3" fontId="46" fillId="30" borderId="10" xfId="0" applyNumberFormat="1" applyFont="1" applyFill="1" applyBorder="1" applyAlignment="1">
      <alignment vertical="center" wrapText="1"/>
    </xf>
    <xf numFmtId="3" fontId="45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3" fontId="5" fillId="31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3" fontId="4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="110" zoomScaleNormal="110" zoomScaleSheetLayoutView="50" zoomScalePageLayoutView="0" workbookViewId="0" topLeftCell="A1">
      <selection activeCell="A7" sqref="A7:C7"/>
    </sheetView>
  </sheetViews>
  <sheetFormatPr defaultColWidth="9.00390625" defaultRowHeight="12.75"/>
  <cols>
    <col min="1" max="1" width="31.625" style="4" customWidth="1"/>
    <col min="2" max="2" width="87.625" style="3" customWidth="1"/>
    <col min="3" max="3" width="22.00390625" style="44" customWidth="1"/>
    <col min="4" max="4" width="2.50390625" style="0" customWidth="1"/>
    <col min="6" max="6" width="16.50390625" style="0" customWidth="1"/>
  </cols>
  <sheetData>
    <row r="1" spans="1:3" ht="15">
      <c r="A1" s="64" t="s">
        <v>308</v>
      </c>
      <c r="B1" s="65"/>
      <c r="C1" s="65"/>
    </row>
    <row r="2" spans="1:3" ht="15">
      <c r="A2" s="61" t="s">
        <v>87</v>
      </c>
      <c r="B2" s="62"/>
      <c r="C2" s="62"/>
    </row>
    <row r="3" spans="1:3" ht="15">
      <c r="A3" s="61" t="s">
        <v>328</v>
      </c>
      <c r="B3" s="62"/>
      <c r="C3" s="62"/>
    </row>
    <row r="4" spans="1:3" ht="15">
      <c r="A4" s="61" t="s">
        <v>309</v>
      </c>
      <c r="B4" s="62"/>
      <c r="C4" s="62"/>
    </row>
    <row r="5" spans="1:3" ht="15">
      <c r="A5" s="61" t="s">
        <v>88</v>
      </c>
      <c r="B5" s="62"/>
      <c r="C5" s="62"/>
    </row>
    <row r="6" spans="1:3" ht="15">
      <c r="A6" s="61" t="s">
        <v>223</v>
      </c>
      <c r="B6" s="62"/>
      <c r="C6" s="62"/>
    </row>
    <row r="7" spans="1:3" ht="25.5" customHeight="1">
      <c r="A7" s="61" t="s">
        <v>371</v>
      </c>
      <c r="B7" s="62"/>
      <c r="C7" s="62"/>
    </row>
    <row r="8" spans="1:3" ht="25.5" customHeight="1">
      <c r="A8" s="64" t="s">
        <v>310</v>
      </c>
      <c r="B8" s="64"/>
      <c r="C8" s="64"/>
    </row>
    <row r="9" spans="1:3" s="48" customFormat="1" ht="15">
      <c r="A9" s="53"/>
      <c r="B9" s="53"/>
      <c r="C9" s="53" t="s">
        <v>311</v>
      </c>
    </row>
    <row r="10" spans="1:3" s="48" customFormat="1" ht="15">
      <c r="A10" s="61" t="s">
        <v>312</v>
      </c>
      <c r="B10" s="63"/>
      <c r="C10" s="63"/>
    </row>
    <row r="11" spans="1:3" ht="15">
      <c r="A11" s="54"/>
      <c r="B11" s="54"/>
      <c r="C11" s="38" t="s">
        <v>88</v>
      </c>
    </row>
    <row r="12" spans="1:3" ht="21" customHeight="1">
      <c r="A12" s="55"/>
      <c r="B12" s="55"/>
      <c r="C12" s="38" t="s">
        <v>223</v>
      </c>
    </row>
    <row r="13" spans="1:3" ht="21.75" customHeight="1">
      <c r="A13" s="5"/>
      <c r="B13" s="6"/>
      <c r="C13" s="38"/>
    </row>
    <row r="14" spans="1:3" s="1" customFormat="1" ht="18" customHeight="1">
      <c r="A14" s="66" t="s">
        <v>224</v>
      </c>
      <c r="B14" s="66"/>
      <c r="C14" s="66"/>
    </row>
    <row r="15" spans="1:3" s="1" customFormat="1" ht="19.5" customHeight="1">
      <c r="A15" s="67"/>
      <c r="B15" s="67"/>
      <c r="C15" s="42"/>
    </row>
    <row r="16" spans="1:3" s="1" customFormat="1" ht="18" customHeight="1">
      <c r="A16" s="68"/>
      <c r="B16" s="68"/>
      <c r="C16" s="43" t="s">
        <v>321</v>
      </c>
    </row>
    <row r="17" spans="1:3" ht="27.75" customHeight="1">
      <c r="A17" s="69" t="s">
        <v>4</v>
      </c>
      <c r="B17" s="69" t="s">
        <v>25</v>
      </c>
      <c r="C17" s="70" t="s">
        <v>5</v>
      </c>
    </row>
    <row r="18" spans="1:3" ht="25.5" customHeight="1">
      <c r="A18" s="69"/>
      <c r="B18" s="69"/>
      <c r="C18" s="71"/>
    </row>
    <row r="19" spans="1:3" ht="15">
      <c r="A19" s="7" t="s">
        <v>12</v>
      </c>
      <c r="B19" s="8" t="s">
        <v>15</v>
      </c>
      <c r="C19" s="29">
        <f>C20+C51</f>
        <v>1315170.6</v>
      </c>
    </row>
    <row r="20" spans="1:3" ht="15">
      <c r="A20" s="7" t="s">
        <v>12</v>
      </c>
      <c r="B20" s="8" t="s">
        <v>34</v>
      </c>
      <c r="C20" s="29">
        <f>C21+C29+C34+C43+C45+C48</f>
        <v>1043369.2</v>
      </c>
    </row>
    <row r="21" spans="1:3" ht="15">
      <c r="A21" s="7" t="s">
        <v>104</v>
      </c>
      <c r="B21" s="9" t="s">
        <v>23</v>
      </c>
      <c r="C21" s="30">
        <f>C22</f>
        <v>921212</v>
      </c>
    </row>
    <row r="22" spans="1:3" ht="15">
      <c r="A22" s="7" t="s">
        <v>7</v>
      </c>
      <c r="B22" s="9" t="s">
        <v>6</v>
      </c>
      <c r="C22" s="30">
        <f>SUM(C23:C28)</f>
        <v>921212</v>
      </c>
    </row>
    <row r="23" spans="1:3" ht="65.25" customHeight="1">
      <c r="A23" s="10" t="s">
        <v>61</v>
      </c>
      <c r="B23" s="11" t="s">
        <v>127</v>
      </c>
      <c r="C23" s="31">
        <v>905544.8</v>
      </c>
    </row>
    <row r="24" spans="1:3" ht="92.25" customHeight="1">
      <c r="A24" s="10" t="s">
        <v>62</v>
      </c>
      <c r="B24" s="11" t="s">
        <v>63</v>
      </c>
      <c r="C24" s="31">
        <v>393</v>
      </c>
    </row>
    <row r="25" spans="1:3" ht="33.75" customHeight="1">
      <c r="A25" s="10" t="s">
        <v>64</v>
      </c>
      <c r="B25" s="11" t="s">
        <v>65</v>
      </c>
      <c r="C25" s="31">
        <v>2271</v>
      </c>
    </row>
    <row r="26" spans="1:3" ht="67.5" customHeight="1">
      <c r="A26" s="10" t="s">
        <v>66</v>
      </c>
      <c r="B26" s="11" t="s">
        <v>67</v>
      </c>
      <c r="C26" s="31">
        <v>10634</v>
      </c>
    </row>
    <row r="27" spans="1:3" ht="77.25" customHeight="1">
      <c r="A27" s="10" t="s">
        <v>329</v>
      </c>
      <c r="B27" s="11" t="s">
        <v>330</v>
      </c>
      <c r="C27" s="31">
        <v>2367</v>
      </c>
    </row>
    <row r="28" spans="1:3" ht="82.5" customHeight="1">
      <c r="A28" s="10" t="s">
        <v>331</v>
      </c>
      <c r="B28" s="11" t="s">
        <v>332</v>
      </c>
      <c r="C28" s="31">
        <v>2.2</v>
      </c>
    </row>
    <row r="29" spans="1:3" ht="36" customHeight="1">
      <c r="A29" s="7" t="s">
        <v>105</v>
      </c>
      <c r="B29" s="9" t="s">
        <v>47</v>
      </c>
      <c r="C29" s="30">
        <f>SUM(C30:C33)</f>
        <v>13495.100000000002</v>
      </c>
    </row>
    <row r="30" spans="1:3" ht="94.5" customHeight="1">
      <c r="A30" s="10" t="s">
        <v>165</v>
      </c>
      <c r="B30" s="11" t="s">
        <v>169</v>
      </c>
      <c r="C30" s="31">
        <v>6196.5</v>
      </c>
    </row>
    <row r="31" spans="1:3" ht="98.25" customHeight="1">
      <c r="A31" s="10" t="s">
        <v>166</v>
      </c>
      <c r="B31" s="11" t="s">
        <v>170</v>
      </c>
      <c r="C31" s="31">
        <v>35.3</v>
      </c>
    </row>
    <row r="32" spans="1:3" ht="97.5" customHeight="1">
      <c r="A32" s="10" t="s">
        <v>167</v>
      </c>
      <c r="B32" s="11" t="s">
        <v>171</v>
      </c>
      <c r="C32" s="31">
        <v>8151.1</v>
      </c>
    </row>
    <row r="33" spans="1:3" ht="94.5" customHeight="1">
      <c r="A33" s="10" t="s">
        <v>168</v>
      </c>
      <c r="B33" s="11" t="s">
        <v>172</v>
      </c>
      <c r="C33" s="31">
        <v>-887.8</v>
      </c>
    </row>
    <row r="34" spans="1:3" ht="22.5" customHeight="1">
      <c r="A34" s="7" t="s">
        <v>106</v>
      </c>
      <c r="B34" s="9" t="s">
        <v>0</v>
      </c>
      <c r="C34" s="30">
        <f>SUM(C35:C42)-C35-C38</f>
        <v>100419.1</v>
      </c>
    </row>
    <row r="35" spans="1:3" ht="33" customHeight="1">
      <c r="A35" s="7" t="s">
        <v>124</v>
      </c>
      <c r="B35" s="49" t="s">
        <v>81</v>
      </c>
      <c r="C35" s="21">
        <f>C36+C37</f>
        <v>78997</v>
      </c>
    </row>
    <row r="36" spans="1:3" ht="34.5" customHeight="1">
      <c r="A36" s="10" t="s">
        <v>82</v>
      </c>
      <c r="B36" s="11" t="s">
        <v>83</v>
      </c>
      <c r="C36" s="31">
        <v>47576</v>
      </c>
    </row>
    <row r="37" spans="1:3" ht="48" customHeight="1">
      <c r="A37" s="10" t="s">
        <v>84</v>
      </c>
      <c r="B37" s="11" t="s">
        <v>123</v>
      </c>
      <c r="C37" s="31">
        <v>31421</v>
      </c>
    </row>
    <row r="38" spans="1:3" ht="23.25" customHeight="1">
      <c r="A38" s="7" t="s">
        <v>125</v>
      </c>
      <c r="B38" s="9" t="s">
        <v>14</v>
      </c>
      <c r="C38" s="21">
        <f>C39+C40</f>
        <v>8400</v>
      </c>
    </row>
    <row r="39" spans="1:3" ht="20.25" customHeight="1">
      <c r="A39" s="10" t="s">
        <v>68</v>
      </c>
      <c r="B39" s="11" t="s">
        <v>14</v>
      </c>
      <c r="C39" s="24">
        <v>8400</v>
      </c>
    </row>
    <row r="40" spans="1:3" ht="30.75" hidden="1">
      <c r="A40" s="10" t="s">
        <v>111</v>
      </c>
      <c r="B40" s="11" t="s">
        <v>112</v>
      </c>
      <c r="C40" s="24"/>
    </row>
    <row r="41" spans="1:3" ht="20.25" customHeight="1">
      <c r="A41" s="7" t="s">
        <v>69</v>
      </c>
      <c r="B41" s="9" t="s">
        <v>13</v>
      </c>
      <c r="C41" s="21">
        <v>15.1</v>
      </c>
    </row>
    <row r="42" spans="1:3" ht="39.75" customHeight="1">
      <c r="A42" s="7" t="s">
        <v>92</v>
      </c>
      <c r="B42" s="9" t="s">
        <v>59</v>
      </c>
      <c r="C42" s="21">
        <v>13007</v>
      </c>
    </row>
    <row r="43" spans="1:3" ht="21" customHeight="1">
      <c r="A43" s="19" t="s">
        <v>107</v>
      </c>
      <c r="B43" s="20" t="s">
        <v>60</v>
      </c>
      <c r="C43" s="21">
        <f>C44</f>
        <v>1.3</v>
      </c>
    </row>
    <row r="44" spans="1:3" ht="34.5" customHeight="1">
      <c r="A44" s="22" t="s">
        <v>70</v>
      </c>
      <c r="B44" s="23" t="s">
        <v>71</v>
      </c>
      <c r="C44" s="24">
        <v>1.3</v>
      </c>
    </row>
    <row r="45" spans="1:3" ht="18.75" customHeight="1">
      <c r="A45" s="7" t="s">
        <v>3</v>
      </c>
      <c r="B45" s="9" t="s">
        <v>1</v>
      </c>
      <c r="C45" s="30">
        <f>SUM(C46:C47)</f>
        <v>8240</v>
      </c>
    </row>
    <row r="46" spans="1:3" ht="34.5" customHeight="1">
      <c r="A46" s="10" t="s">
        <v>26</v>
      </c>
      <c r="B46" s="11" t="s">
        <v>27</v>
      </c>
      <c r="C46" s="24">
        <v>8230</v>
      </c>
    </row>
    <row r="47" spans="1:3" ht="33" customHeight="1">
      <c r="A47" s="10" t="s">
        <v>99</v>
      </c>
      <c r="B47" s="11" t="s">
        <v>257</v>
      </c>
      <c r="C47" s="24">
        <v>10</v>
      </c>
    </row>
    <row r="48" spans="1:3" ht="30.75">
      <c r="A48" s="7" t="s">
        <v>114</v>
      </c>
      <c r="B48" s="9" t="s">
        <v>113</v>
      </c>
      <c r="C48" s="21">
        <f>C49+C50</f>
        <v>1.7</v>
      </c>
    </row>
    <row r="49" spans="1:3" ht="15">
      <c r="A49" s="10" t="s">
        <v>333</v>
      </c>
      <c r="B49" s="11" t="s">
        <v>334</v>
      </c>
      <c r="C49" s="24">
        <v>1.5</v>
      </c>
    </row>
    <row r="50" spans="1:3" ht="15">
      <c r="A50" s="10" t="s">
        <v>115</v>
      </c>
      <c r="B50" s="11" t="s">
        <v>116</v>
      </c>
      <c r="C50" s="24">
        <v>0.2</v>
      </c>
    </row>
    <row r="51" spans="1:3" ht="18.75" customHeight="1">
      <c r="A51" s="7" t="s">
        <v>21</v>
      </c>
      <c r="B51" s="9" t="s">
        <v>35</v>
      </c>
      <c r="C51" s="21">
        <f>C52+C70+C78+C94+C106+C146</f>
        <v>271801.4</v>
      </c>
    </row>
    <row r="52" spans="1:3" ht="35.25" customHeight="1">
      <c r="A52" s="7" t="s">
        <v>21</v>
      </c>
      <c r="B52" s="9" t="s">
        <v>24</v>
      </c>
      <c r="C52" s="30">
        <f>SUM(C53:C69)-C54-C60-C65</f>
        <v>34152.5</v>
      </c>
    </row>
    <row r="53" spans="1:3" ht="54" customHeight="1" hidden="1">
      <c r="A53" s="10" t="s">
        <v>17</v>
      </c>
      <c r="B53" s="11" t="s">
        <v>258</v>
      </c>
      <c r="C53" s="24"/>
    </row>
    <row r="54" spans="1:3" ht="81.75" customHeight="1">
      <c r="A54" s="7" t="s">
        <v>72</v>
      </c>
      <c r="B54" s="52" t="s">
        <v>259</v>
      </c>
      <c r="C54" s="21">
        <f>SUM(C55:C59)</f>
        <v>5853.6</v>
      </c>
    </row>
    <row r="55" spans="1:3" ht="113.25" customHeight="1">
      <c r="A55" s="10" t="s">
        <v>225</v>
      </c>
      <c r="B55" s="11" t="s">
        <v>226</v>
      </c>
      <c r="C55" s="24">
        <v>14.2</v>
      </c>
    </row>
    <row r="56" spans="1:3" ht="111.75" customHeight="1">
      <c r="A56" s="10" t="s">
        <v>227</v>
      </c>
      <c r="B56" s="11" t="s">
        <v>229</v>
      </c>
      <c r="C56" s="24">
        <v>3692</v>
      </c>
    </row>
    <row r="57" spans="1:3" ht="111.75" customHeight="1">
      <c r="A57" s="10" t="s">
        <v>228</v>
      </c>
      <c r="B57" s="11" t="s">
        <v>230</v>
      </c>
      <c r="C57" s="24">
        <v>217.8</v>
      </c>
    </row>
    <row r="58" spans="1:3" ht="111.75" customHeight="1">
      <c r="A58" s="10" t="s">
        <v>231</v>
      </c>
      <c r="B58" s="11" t="s">
        <v>232</v>
      </c>
      <c r="C58" s="24">
        <v>1558.5</v>
      </c>
    </row>
    <row r="59" spans="1:3" ht="111.75" customHeight="1">
      <c r="A59" s="10" t="s">
        <v>233</v>
      </c>
      <c r="B59" s="11" t="s">
        <v>234</v>
      </c>
      <c r="C59" s="24">
        <v>371.1</v>
      </c>
    </row>
    <row r="60" spans="1:3" ht="63.75" customHeight="1">
      <c r="A60" s="7" t="s">
        <v>73</v>
      </c>
      <c r="B60" s="9" t="s">
        <v>101</v>
      </c>
      <c r="C60" s="21">
        <f>SUM(C61:C63)</f>
        <v>15742.9</v>
      </c>
    </row>
    <row r="61" spans="1:3" ht="65.25" customHeight="1">
      <c r="A61" s="10" t="s">
        <v>188</v>
      </c>
      <c r="B61" s="11" t="s">
        <v>175</v>
      </c>
      <c r="C61" s="24">
        <v>15590.1</v>
      </c>
    </row>
    <row r="62" spans="1:3" ht="63.75" customHeight="1">
      <c r="A62" s="10" t="s">
        <v>102</v>
      </c>
      <c r="B62" s="11" t="s">
        <v>176</v>
      </c>
      <c r="C62" s="24">
        <v>52.8</v>
      </c>
    </row>
    <row r="63" spans="1:3" ht="63.75" customHeight="1">
      <c r="A63" s="10" t="s">
        <v>103</v>
      </c>
      <c r="B63" s="11" t="s">
        <v>177</v>
      </c>
      <c r="C63" s="24">
        <v>100</v>
      </c>
    </row>
    <row r="64" spans="1:3" ht="66" customHeight="1">
      <c r="A64" s="10" t="s">
        <v>74</v>
      </c>
      <c r="B64" s="11" t="s">
        <v>260</v>
      </c>
      <c r="C64" s="24">
        <v>560.1</v>
      </c>
    </row>
    <row r="65" spans="1:3" ht="63.75" customHeight="1">
      <c r="A65" s="7" t="s">
        <v>89</v>
      </c>
      <c r="B65" s="9" t="s">
        <v>29</v>
      </c>
      <c r="C65" s="21">
        <f>C66+C67</f>
        <v>420.4</v>
      </c>
    </row>
    <row r="66" spans="1:3" ht="55.5" customHeight="1">
      <c r="A66" s="10" t="s">
        <v>90</v>
      </c>
      <c r="B66" s="11" t="s">
        <v>29</v>
      </c>
      <c r="C66" s="24">
        <v>288.4</v>
      </c>
    </row>
    <row r="67" spans="1:3" ht="48.75" customHeight="1">
      <c r="A67" s="10" t="s">
        <v>126</v>
      </c>
      <c r="B67" s="11" t="s">
        <v>261</v>
      </c>
      <c r="C67" s="24">
        <v>132</v>
      </c>
    </row>
    <row r="68" spans="1:3" ht="38.25" customHeight="1">
      <c r="A68" s="10" t="s">
        <v>75</v>
      </c>
      <c r="B68" s="11" t="s">
        <v>262</v>
      </c>
      <c r="C68" s="24">
        <v>11500</v>
      </c>
    </row>
    <row r="69" spans="1:3" ht="50.25" customHeight="1">
      <c r="A69" s="10" t="s">
        <v>18</v>
      </c>
      <c r="B69" s="11" t="s">
        <v>263</v>
      </c>
      <c r="C69" s="24">
        <v>75.5</v>
      </c>
    </row>
    <row r="70" spans="1:3" ht="15">
      <c r="A70" s="7" t="s">
        <v>108</v>
      </c>
      <c r="B70" s="9" t="s">
        <v>8</v>
      </c>
      <c r="C70" s="30">
        <f>SUM(C71:C77)</f>
        <v>138936.7</v>
      </c>
    </row>
    <row r="71" spans="1:3" ht="33" customHeight="1">
      <c r="A71" s="10" t="s">
        <v>48</v>
      </c>
      <c r="B71" s="11" t="s">
        <v>49</v>
      </c>
      <c r="C71" s="31">
        <v>8550</v>
      </c>
    </row>
    <row r="72" spans="1:3" ht="30.75" hidden="1">
      <c r="A72" s="10" t="s">
        <v>50</v>
      </c>
      <c r="B72" s="11" t="s">
        <v>51</v>
      </c>
      <c r="C72" s="31"/>
    </row>
    <row r="73" spans="1:3" ht="19.5" customHeight="1">
      <c r="A73" s="10" t="s">
        <v>52</v>
      </c>
      <c r="B73" s="11" t="s">
        <v>53</v>
      </c>
      <c r="C73" s="31">
        <v>150</v>
      </c>
    </row>
    <row r="74" spans="1:3" ht="15" hidden="1">
      <c r="A74" s="10" t="s">
        <v>54</v>
      </c>
      <c r="B74" s="11" t="s">
        <v>55</v>
      </c>
      <c r="C74" s="31"/>
    </row>
    <row r="75" spans="1:3" ht="20.25" customHeight="1">
      <c r="A75" s="10" t="s">
        <v>117</v>
      </c>
      <c r="B75" s="11" t="s">
        <v>118</v>
      </c>
      <c r="C75" s="31">
        <v>1765.4</v>
      </c>
    </row>
    <row r="76" spans="1:3" ht="20.25" customHeight="1">
      <c r="A76" s="10" t="s">
        <v>208</v>
      </c>
      <c r="B76" s="11" t="s">
        <v>209</v>
      </c>
      <c r="C76" s="31">
        <v>820</v>
      </c>
    </row>
    <row r="77" spans="1:3" ht="36.75" customHeight="1">
      <c r="A77" s="10" t="s">
        <v>56</v>
      </c>
      <c r="B77" s="11" t="s">
        <v>76</v>
      </c>
      <c r="C77" s="31">
        <v>127651.3</v>
      </c>
    </row>
    <row r="78" spans="1:3" ht="30.75">
      <c r="A78" s="12" t="s">
        <v>30</v>
      </c>
      <c r="B78" s="13" t="s">
        <v>10</v>
      </c>
      <c r="C78" s="32">
        <f>C79+C83</f>
        <v>66918.1</v>
      </c>
    </row>
    <row r="79" spans="1:3" ht="24" customHeight="1">
      <c r="A79" s="12" t="s">
        <v>38</v>
      </c>
      <c r="B79" s="13" t="s">
        <v>39</v>
      </c>
      <c r="C79" s="32">
        <f>SUM(C80:C82)</f>
        <v>65057.6</v>
      </c>
    </row>
    <row r="80" spans="1:3" ht="36.75" customHeight="1">
      <c r="A80" s="14" t="s">
        <v>93</v>
      </c>
      <c r="B80" s="15" t="s">
        <v>264</v>
      </c>
      <c r="C80" s="33">
        <v>9875</v>
      </c>
    </row>
    <row r="81" spans="1:3" ht="30.75">
      <c r="A81" s="14" t="s">
        <v>95</v>
      </c>
      <c r="B81" s="15" t="s">
        <v>265</v>
      </c>
      <c r="C81" s="33">
        <v>55182.6</v>
      </c>
    </row>
    <row r="82" spans="1:3" ht="30.75" hidden="1">
      <c r="A82" s="14" t="s">
        <v>97</v>
      </c>
      <c r="B82" s="15" t="s">
        <v>31</v>
      </c>
      <c r="C82" s="33"/>
    </row>
    <row r="83" spans="1:3" ht="15">
      <c r="A83" s="12" t="s">
        <v>40</v>
      </c>
      <c r="B83" s="13" t="s">
        <v>41</v>
      </c>
      <c r="C83" s="34">
        <f>C84+C89</f>
        <v>1860.5000000000002</v>
      </c>
    </row>
    <row r="84" spans="1:3" ht="30.75">
      <c r="A84" s="12" t="s">
        <v>32</v>
      </c>
      <c r="B84" s="13" t="s">
        <v>33</v>
      </c>
      <c r="C84" s="34">
        <f>SUM(C85:C88)</f>
        <v>1612.8000000000002</v>
      </c>
    </row>
    <row r="85" spans="1:3" ht="39" customHeight="1">
      <c r="A85" s="14" t="s">
        <v>94</v>
      </c>
      <c r="B85" s="15" t="s">
        <v>266</v>
      </c>
      <c r="C85" s="33">
        <v>281</v>
      </c>
    </row>
    <row r="86" spans="1:3" ht="38.25" customHeight="1">
      <c r="A86" s="14" t="s">
        <v>96</v>
      </c>
      <c r="B86" s="15" t="s">
        <v>266</v>
      </c>
      <c r="C86" s="33">
        <v>1290.4</v>
      </c>
    </row>
    <row r="87" spans="1:3" ht="38.25" customHeight="1" hidden="1">
      <c r="A87" s="14" t="s">
        <v>98</v>
      </c>
      <c r="B87" s="15" t="s">
        <v>33</v>
      </c>
      <c r="C87" s="33"/>
    </row>
    <row r="88" spans="1:3" ht="38.25" customHeight="1">
      <c r="A88" s="14" t="s">
        <v>100</v>
      </c>
      <c r="B88" s="15" t="s">
        <v>266</v>
      </c>
      <c r="C88" s="33">
        <v>41.4</v>
      </c>
    </row>
    <row r="89" spans="1:3" ht="20.25" customHeight="1">
      <c r="A89" s="12" t="s">
        <v>36</v>
      </c>
      <c r="B89" s="13" t="s">
        <v>37</v>
      </c>
      <c r="C89" s="34">
        <f>SUM(C90:C93)</f>
        <v>247.7</v>
      </c>
    </row>
    <row r="90" spans="1:3" ht="20.25" customHeight="1">
      <c r="A90" s="14" t="s">
        <v>218</v>
      </c>
      <c r="B90" s="15" t="s">
        <v>37</v>
      </c>
      <c r="C90" s="33">
        <v>68.5</v>
      </c>
    </row>
    <row r="91" spans="1:3" ht="15">
      <c r="A91" s="14" t="s">
        <v>210</v>
      </c>
      <c r="B91" s="15" t="s">
        <v>37</v>
      </c>
      <c r="C91" s="33">
        <v>16.8</v>
      </c>
    </row>
    <row r="92" spans="1:3" ht="15" hidden="1">
      <c r="A92" s="14" t="s">
        <v>219</v>
      </c>
      <c r="B92" s="15" t="s">
        <v>37</v>
      </c>
      <c r="C92" s="33"/>
    </row>
    <row r="93" spans="1:3" ht="15">
      <c r="A93" s="14" t="s">
        <v>220</v>
      </c>
      <c r="B93" s="15" t="s">
        <v>37</v>
      </c>
      <c r="C93" s="33">
        <v>162.4</v>
      </c>
    </row>
    <row r="94" spans="1:3" ht="30.75">
      <c r="A94" s="12" t="s">
        <v>22</v>
      </c>
      <c r="B94" s="13" t="s">
        <v>2</v>
      </c>
      <c r="C94" s="32">
        <f>C95+C104</f>
        <v>9260.399999999998</v>
      </c>
    </row>
    <row r="95" spans="1:4" ht="32.25" customHeight="1">
      <c r="A95" s="19" t="s">
        <v>304</v>
      </c>
      <c r="B95" s="60" t="s">
        <v>305</v>
      </c>
      <c r="C95" s="32">
        <f>SUM(C96:C103)-C96-C100</f>
        <v>4560.399999999999</v>
      </c>
      <c r="D95" s="59"/>
    </row>
    <row r="96" spans="1:3" ht="54.75" customHeight="1">
      <c r="A96" s="7" t="s">
        <v>91</v>
      </c>
      <c r="B96" s="58" t="s">
        <v>360</v>
      </c>
      <c r="C96" s="21">
        <f>SUM(C97:C99)</f>
        <v>9.1</v>
      </c>
    </row>
    <row r="97" spans="1:3" ht="51" customHeight="1">
      <c r="A97" s="10" t="s">
        <v>91</v>
      </c>
      <c r="B97" s="27" t="s">
        <v>361</v>
      </c>
      <c r="C97" s="24">
        <v>1.8</v>
      </c>
    </row>
    <row r="98" spans="1:3" ht="54.75" customHeight="1">
      <c r="A98" s="10" t="s">
        <v>362</v>
      </c>
      <c r="B98" s="27" t="s">
        <v>363</v>
      </c>
      <c r="C98" s="24">
        <v>3.5</v>
      </c>
    </row>
    <row r="99" spans="1:3" ht="43.5" customHeight="1">
      <c r="A99" s="10" t="s">
        <v>364</v>
      </c>
      <c r="B99" s="27" t="s">
        <v>365</v>
      </c>
      <c r="C99" s="24">
        <v>3.8</v>
      </c>
    </row>
    <row r="100" spans="1:3" ht="31.5" customHeight="1">
      <c r="A100" s="7" t="s">
        <v>335</v>
      </c>
      <c r="B100" s="8" t="s">
        <v>267</v>
      </c>
      <c r="C100" s="21">
        <f>SUM(C101:C102)</f>
        <v>4429.400000000001</v>
      </c>
    </row>
    <row r="101" spans="1:3" s="2" customFormat="1" ht="45.75" customHeight="1">
      <c r="A101" s="10" t="s">
        <v>221</v>
      </c>
      <c r="B101" s="28" t="s">
        <v>268</v>
      </c>
      <c r="C101" s="24">
        <v>4424.6</v>
      </c>
    </row>
    <row r="102" spans="1:3" s="2" customFormat="1" ht="64.5" customHeight="1">
      <c r="A102" s="10" t="s">
        <v>366</v>
      </c>
      <c r="B102" s="28" t="s">
        <v>268</v>
      </c>
      <c r="C102" s="24">
        <v>4.8</v>
      </c>
    </row>
    <row r="103" spans="1:3" s="2" customFormat="1" ht="51.75" customHeight="1">
      <c r="A103" s="7" t="s">
        <v>77</v>
      </c>
      <c r="B103" s="56" t="s">
        <v>367</v>
      </c>
      <c r="C103" s="21">
        <v>121.9</v>
      </c>
    </row>
    <row r="104" spans="1:3" s="2" customFormat="1" ht="36" customHeight="1">
      <c r="A104" s="7" t="s">
        <v>307</v>
      </c>
      <c r="B104" s="56" t="s">
        <v>306</v>
      </c>
      <c r="C104" s="21">
        <f>C105</f>
        <v>4700</v>
      </c>
    </row>
    <row r="105" spans="1:3" s="2" customFormat="1" ht="39" customHeight="1">
      <c r="A105" s="10" t="s">
        <v>193</v>
      </c>
      <c r="B105" s="28" t="s">
        <v>269</v>
      </c>
      <c r="C105" s="24">
        <v>4700</v>
      </c>
    </row>
    <row r="106" spans="1:6" ht="20.25" customHeight="1">
      <c r="A106" s="7" t="s">
        <v>11</v>
      </c>
      <c r="B106" s="9" t="s">
        <v>9</v>
      </c>
      <c r="C106" s="30">
        <f>SUM(C107:C145)-C107-C110-C113-C123-C126-C129-C133-C138</f>
        <v>22533.699999999986</v>
      </c>
      <c r="F106" s="50"/>
    </row>
    <row r="107" spans="1:3" ht="64.5" customHeight="1">
      <c r="A107" s="45" t="s">
        <v>235</v>
      </c>
      <c r="B107" s="46" t="s">
        <v>178</v>
      </c>
      <c r="C107" s="30">
        <f>SUM(C108:C109)</f>
        <v>31.5</v>
      </c>
    </row>
    <row r="108" spans="1:3" ht="65.25" customHeight="1">
      <c r="A108" s="40" t="s">
        <v>194</v>
      </c>
      <c r="B108" s="41" t="s">
        <v>270</v>
      </c>
      <c r="C108" s="33">
        <v>28.5</v>
      </c>
    </row>
    <row r="109" spans="1:3" ht="67.5" customHeight="1">
      <c r="A109" s="40" t="s">
        <v>236</v>
      </c>
      <c r="B109" s="41" t="s">
        <v>270</v>
      </c>
      <c r="C109" s="33">
        <v>3</v>
      </c>
    </row>
    <row r="110" spans="1:3" ht="83.25" customHeight="1">
      <c r="A110" s="45" t="s">
        <v>237</v>
      </c>
      <c r="B110" s="46" t="s">
        <v>179</v>
      </c>
      <c r="C110" s="34">
        <f>SUM(C111:C112)</f>
        <v>63.1</v>
      </c>
    </row>
    <row r="111" spans="1:3" ht="78.75" customHeight="1">
      <c r="A111" s="40" t="s">
        <v>195</v>
      </c>
      <c r="B111" s="41" t="s">
        <v>271</v>
      </c>
      <c r="C111" s="33">
        <v>11.4</v>
      </c>
    </row>
    <row r="112" spans="1:3" ht="77.25" customHeight="1">
      <c r="A112" s="40" t="s">
        <v>238</v>
      </c>
      <c r="B112" s="41" t="s">
        <v>271</v>
      </c>
      <c r="C112" s="33">
        <v>51.7</v>
      </c>
    </row>
    <row r="113" spans="1:3" ht="65.25" customHeight="1">
      <c r="A113" s="45" t="s">
        <v>239</v>
      </c>
      <c r="B113" s="46" t="s">
        <v>180</v>
      </c>
      <c r="C113" s="34">
        <f>SUM(C114:C115)</f>
        <v>7.199999999999999</v>
      </c>
    </row>
    <row r="114" spans="1:3" ht="68.25" customHeight="1">
      <c r="A114" s="40" t="s">
        <v>196</v>
      </c>
      <c r="B114" s="41" t="s">
        <v>180</v>
      </c>
      <c r="C114" s="33">
        <v>4.6</v>
      </c>
    </row>
    <row r="115" spans="1:3" ht="61.5" customHeight="1">
      <c r="A115" s="40" t="s">
        <v>240</v>
      </c>
      <c r="B115" s="41" t="s">
        <v>180</v>
      </c>
      <c r="C115" s="33">
        <v>2.6</v>
      </c>
    </row>
    <row r="116" spans="1:3" ht="78" customHeight="1">
      <c r="A116" s="45" t="s">
        <v>242</v>
      </c>
      <c r="B116" s="46" t="s">
        <v>241</v>
      </c>
      <c r="C116" s="34">
        <v>136.6</v>
      </c>
    </row>
    <row r="117" spans="1:3" ht="87.75" customHeight="1">
      <c r="A117" s="45" t="s">
        <v>358</v>
      </c>
      <c r="B117" s="46" t="s">
        <v>359</v>
      </c>
      <c r="C117" s="34">
        <v>1.5</v>
      </c>
    </row>
    <row r="118" spans="1:3" ht="64.5" customHeight="1">
      <c r="A118" s="45" t="s">
        <v>197</v>
      </c>
      <c r="B118" s="46" t="s">
        <v>181</v>
      </c>
      <c r="C118" s="34">
        <v>1.5</v>
      </c>
    </row>
    <row r="119" spans="1:3" ht="69.75" customHeight="1">
      <c r="A119" s="45" t="s">
        <v>243</v>
      </c>
      <c r="B119" s="46" t="s">
        <v>244</v>
      </c>
      <c r="C119" s="34">
        <v>25</v>
      </c>
    </row>
    <row r="120" spans="1:3" ht="79.5" customHeight="1">
      <c r="A120" s="45" t="s">
        <v>245</v>
      </c>
      <c r="B120" s="46" t="s">
        <v>246</v>
      </c>
      <c r="C120" s="34">
        <v>122.7</v>
      </c>
    </row>
    <row r="121" spans="1:3" ht="102.75" customHeight="1">
      <c r="A121" s="45" t="s">
        <v>247</v>
      </c>
      <c r="B121" s="46" t="s">
        <v>248</v>
      </c>
      <c r="C121" s="34">
        <v>79.7</v>
      </c>
    </row>
    <row r="122" spans="1:3" ht="80.25" customHeight="1">
      <c r="A122" s="45" t="s">
        <v>337</v>
      </c>
      <c r="B122" s="46" t="s">
        <v>336</v>
      </c>
      <c r="C122" s="34">
        <v>0.5</v>
      </c>
    </row>
    <row r="123" spans="1:3" ht="67.5" customHeight="1">
      <c r="A123" s="45" t="s">
        <v>249</v>
      </c>
      <c r="B123" s="46" t="s">
        <v>250</v>
      </c>
      <c r="C123" s="34">
        <f>SUM(C124:C125)</f>
        <v>127.5</v>
      </c>
    </row>
    <row r="124" spans="1:3" ht="69.75" customHeight="1">
      <c r="A124" s="40" t="s">
        <v>251</v>
      </c>
      <c r="B124" s="41" t="s">
        <v>303</v>
      </c>
      <c r="C124" s="33">
        <v>2</v>
      </c>
    </row>
    <row r="125" spans="1:3" ht="70.5" customHeight="1">
      <c r="A125" s="40" t="s">
        <v>252</v>
      </c>
      <c r="B125" s="41" t="s">
        <v>250</v>
      </c>
      <c r="C125" s="33">
        <v>125.5</v>
      </c>
    </row>
    <row r="126" spans="1:3" ht="81" customHeight="1">
      <c r="A126" s="45" t="s">
        <v>253</v>
      </c>
      <c r="B126" s="46" t="s">
        <v>254</v>
      </c>
      <c r="C126" s="34">
        <f>SUM(C127:C128)</f>
        <v>303.3</v>
      </c>
    </row>
    <row r="127" spans="1:3" ht="78" customHeight="1">
      <c r="A127" s="40" t="s">
        <v>198</v>
      </c>
      <c r="B127" s="41" t="s">
        <v>272</v>
      </c>
      <c r="C127" s="33">
        <v>18.8</v>
      </c>
    </row>
    <row r="128" spans="1:3" ht="81.75" customHeight="1">
      <c r="A128" s="40" t="s">
        <v>255</v>
      </c>
      <c r="B128" s="41" t="s">
        <v>273</v>
      </c>
      <c r="C128" s="33">
        <v>284.5</v>
      </c>
    </row>
    <row r="129" spans="1:3" ht="62.25">
      <c r="A129" s="45" t="s">
        <v>357</v>
      </c>
      <c r="B129" s="46" t="s">
        <v>338</v>
      </c>
      <c r="C129" s="34">
        <f>SUM(C130:C132)</f>
        <v>161.8</v>
      </c>
    </row>
    <row r="130" spans="1:3" s="48" customFormat="1" ht="69" customHeight="1">
      <c r="A130" s="40" t="s">
        <v>339</v>
      </c>
      <c r="B130" s="41" t="s">
        <v>338</v>
      </c>
      <c r="C130" s="33">
        <v>6.4</v>
      </c>
    </row>
    <row r="131" spans="1:3" s="48" customFormat="1" ht="66" customHeight="1">
      <c r="A131" s="40" t="s">
        <v>341</v>
      </c>
      <c r="B131" s="41" t="s">
        <v>338</v>
      </c>
      <c r="C131" s="33">
        <v>125</v>
      </c>
    </row>
    <row r="132" spans="1:3" s="48" customFormat="1" ht="65.25" customHeight="1">
      <c r="A132" s="40" t="s">
        <v>340</v>
      </c>
      <c r="B132" s="41" t="s">
        <v>338</v>
      </c>
      <c r="C132" s="33">
        <v>30.4</v>
      </c>
    </row>
    <row r="133" spans="1:3" s="48" customFormat="1" ht="65.25" customHeight="1">
      <c r="A133" s="45" t="s">
        <v>342</v>
      </c>
      <c r="B133" s="46" t="s">
        <v>320</v>
      </c>
      <c r="C133" s="34">
        <f>SUM(C134:C137)</f>
        <v>20535</v>
      </c>
    </row>
    <row r="134" spans="1:3" s="48" customFormat="1" ht="65.25" customHeight="1">
      <c r="A134" s="40" t="s">
        <v>343</v>
      </c>
      <c r="B134" s="41" t="s">
        <v>320</v>
      </c>
      <c r="C134" s="33">
        <v>4.6</v>
      </c>
    </row>
    <row r="135" spans="1:3" s="48" customFormat="1" ht="65.25" customHeight="1">
      <c r="A135" s="40" t="s">
        <v>344</v>
      </c>
      <c r="B135" s="41" t="s">
        <v>320</v>
      </c>
      <c r="C135" s="33">
        <v>5.6</v>
      </c>
    </row>
    <row r="136" spans="1:3" s="48" customFormat="1" ht="65.25" customHeight="1">
      <c r="A136" s="40" t="s">
        <v>345</v>
      </c>
      <c r="B136" s="41" t="s">
        <v>320</v>
      </c>
      <c r="C136" s="33">
        <v>995.5</v>
      </c>
    </row>
    <row r="137" spans="1:3" ht="60.75" customHeight="1">
      <c r="A137" s="40" t="s">
        <v>319</v>
      </c>
      <c r="B137" s="41" t="s">
        <v>320</v>
      </c>
      <c r="C137" s="33">
        <v>19529.3</v>
      </c>
    </row>
    <row r="138" spans="1:3" ht="66" customHeight="1">
      <c r="A138" s="45" t="s">
        <v>346</v>
      </c>
      <c r="B138" s="46" t="s">
        <v>347</v>
      </c>
      <c r="C138" s="34">
        <f>SUM(C139:C143)</f>
        <v>306.7</v>
      </c>
    </row>
    <row r="139" spans="1:3" ht="46.5">
      <c r="A139" s="40" t="s">
        <v>348</v>
      </c>
      <c r="B139" s="41" t="s">
        <v>347</v>
      </c>
      <c r="C139" s="33">
        <v>23.2</v>
      </c>
    </row>
    <row r="140" spans="1:3" ht="54" customHeight="1">
      <c r="A140" s="40" t="s">
        <v>349</v>
      </c>
      <c r="B140" s="41" t="s">
        <v>347</v>
      </c>
      <c r="C140" s="33">
        <v>108</v>
      </c>
    </row>
    <row r="141" spans="1:3" ht="54" customHeight="1">
      <c r="A141" s="40" t="s">
        <v>350</v>
      </c>
      <c r="B141" s="41" t="s">
        <v>347</v>
      </c>
      <c r="C141" s="33">
        <v>170</v>
      </c>
    </row>
    <row r="142" spans="1:3" ht="58.5" customHeight="1">
      <c r="A142" s="40" t="s">
        <v>351</v>
      </c>
      <c r="B142" s="41" t="s">
        <v>347</v>
      </c>
      <c r="C142" s="33">
        <v>1</v>
      </c>
    </row>
    <row r="143" spans="1:3" ht="49.5" customHeight="1">
      <c r="A143" s="40" t="s">
        <v>352</v>
      </c>
      <c r="B143" s="41" t="s">
        <v>347</v>
      </c>
      <c r="C143" s="33">
        <v>4.5</v>
      </c>
    </row>
    <row r="144" spans="1:3" ht="60.75" customHeight="1">
      <c r="A144" s="45" t="s">
        <v>353</v>
      </c>
      <c r="B144" s="46" t="s">
        <v>354</v>
      </c>
      <c r="C144" s="30">
        <v>7.9</v>
      </c>
    </row>
    <row r="145" spans="1:3" ht="101.25" customHeight="1">
      <c r="A145" s="45" t="s">
        <v>355</v>
      </c>
      <c r="B145" s="46" t="s">
        <v>356</v>
      </c>
      <c r="C145" s="34">
        <v>622.2</v>
      </c>
    </row>
    <row r="146" spans="1:3" s="47" customFormat="1" ht="15" hidden="1">
      <c r="A146" s="45" t="s">
        <v>122</v>
      </c>
      <c r="B146" s="46" t="s">
        <v>119</v>
      </c>
      <c r="C146" s="34">
        <f>SUM(C147:C148)</f>
        <v>0</v>
      </c>
    </row>
    <row r="147" spans="1:3" ht="15" hidden="1">
      <c r="A147" s="40" t="s">
        <v>222</v>
      </c>
      <c r="B147" s="41" t="s">
        <v>121</v>
      </c>
      <c r="C147" s="33"/>
    </row>
    <row r="148" spans="1:3" ht="15" hidden="1">
      <c r="A148" s="40" t="s">
        <v>120</v>
      </c>
      <c r="B148" s="41" t="s">
        <v>121</v>
      </c>
      <c r="C148" s="33"/>
    </row>
    <row r="149" spans="1:6" ht="22.5" customHeight="1">
      <c r="A149" s="7" t="s">
        <v>28</v>
      </c>
      <c r="B149" s="9" t="s">
        <v>44</v>
      </c>
      <c r="C149" s="29">
        <f>C150+C203+C208+C206</f>
        <v>1540141.6</v>
      </c>
      <c r="F149" s="50"/>
    </row>
    <row r="150" spans="1:6" ht="30.75">
      <c r="A150" s="7" t="s">
        <v>45</v>
      </c>
      <c r="B150" s="9" t="s">
        <v>46</v>
      </c>
      <c r="C150" s="29">
        <f>C151+C169+C188</f>
        <v>1535859.9000000004</v>
      </c>
      <c r="F150" s="50"/>
    </row>
    <row r="151" spans="1:3" ht="34.5" customHeight="1">
      <c r="A151" s="7" t="s">
        <v>128</v>
      </c>
      <c r="B151" s="9" t="s">
        <v>78</v>
      </c>
      <c r="C151" s="30">
        <f>SUM(C152:C154)</f>
        <v>95651.6</v>
      </c>
    </row>
    <row r="152" spans="1:3" ht="38.25" customHeight="1">
      <c r="A152" s="10" t="s">
        <v>183</v>
      </c>
      <c r="B152" s="11" t="s">
        <v>182</v>
      </c>
      <c r="C152" s="31">
        <v>9523.4</v>
      </c>
    </row>
    <row r="153" spans="1:3" ht="53.25" customHeight="1">
      <c r="A153" s="10" t="s">
        <v>212</v>
      </c>
      <c r="B153" s="51" t="s">
        <v>213</v>
      </c>
      <c r="C153" s="31">
        <v>38525</v>
      </c>
    </row>
    <row r="154" spans="1:3" ht="15">
      <c r="A154" s="7" t="s">
        <v>129</v>
      </c>
      <c r="B154" s="9" t="s">
        <v>43</v>
      </c>
      <c r="C154" s="30">
        <f>SUM(C155:C168)</f>
        <v>47603.2</v>
      </c>
    </row>
    <row r="155" spans="1:3" s="48" customFormat="1" ht="38.25" customHeight="1">
      <c r="A155" s="10" t="s">
        <v>199</v>
      </c>
      <c r="B155" s="11" t="s">
        <v>274</v>
      </c>
      <c r="C155" s="31">
        <v>48.6</v>
      </c>
    </row>
    <row r="156" spans="1:3" ht="63" customHeight="1" hidden="1">
      <c r="A156" s="10" t="s">
        <v>130</v>
      </c>
      <c r="B156" s="11" t="s">
        <v>275</v>
      </c>
      <c r="C156" s="31"/>
    </row>
    <row r="157" spans="1:3" ht="79.5" customHeight="1">
      <c r="A157" s="10" t="s">
        <v>131</v>
      </c>
      <c r="B157" s="39" t="s">
        <v>276</v>
      </c>
      <c r="C157" s="31">
        <v>1071.7</v>
      </c>
    </row>
    <row r="158" spans="1:3" ht="54" customHeight="1">
      <c r="A158" s="10" t="s">
        <v>369</v>
      </c>
      <c r="B158" s="11" t="s">
        <v>370</v>
      </c>
      <c r="C158" s="31">
        <v>310.9</v>
      </c>
    </row>
    <row r="159" spans="1:3" ht="36.75" customHeight="1">
      <c r="A159" s="10" t="s">
        <v>317</v>
      </c>
      <c r="B159" s="11" t="s">
        <v>318</v>
      </c>
      <c r="C159" s="31">
        <v>10000</v>
      </c>
    </row>
    <row r="160" spans="1:3" ht="45.75" customHeight="1">
      <c r="A160" s="10" t="s">
        <v>132</v>
      </c>
      <c r="B160" s="11" t="s">
        <v>277</v>
      </c>
      <c r="C160" s="31">
        <v>10000</v>
      </c>
    </row>
    <row r="161" spans="1:3" ht="63.75" customHeight="1">
      <c r="A161" s="10" t="s">
        <v>133</v>
      </c>
      <c r="B161" s="11" t="s">
        <v>211</v>
      </c>
      <c r="C161" s="31">
        <v>322.8</v>
      </c>
    </row>
    <row r="162" spans="1:3" ht="63.75" customHeight="1" hidden="1">
      <c r="A162" s="10" t="s">
        <v>214</v>
      </c>
      <c r="B162" s="11" t="s">
        <v>215</v>
      </c>
      <c r="C162" s="31"/>
    </row>
    <row r="163" spans="1:3" ht="63.75" customHeight="1" hidden="1">
      <c r="A163" s="10" t="s">
        <v>189</v>
      </c>
      <c r="B163" s="11" t="s">
        <v>190</v>
      </c>
      <c r="C163" s="31"/>
    </row>
    <row r="164" spans="1:3" ht="63.75" customHeight="1" hidden="1">
      <c r="A164" s="10" t="s">
        <v>204</v>
      </c>
      <c r="B164" s="11" t="s">
        <v>205</v>
      </c>
      <c r="C164" s="31"/>
    </row>
    <row r="165" spans="1:3" ht="63.75" customHeight="1">
      <c r="A165" s="10" t="s">
        <v>184</v>
      </c>
      <c r="B165" s="11" t="s">
        <v>278</v>
      </c>
      <c r="C165" s="31">
        <v>7829.8</v>
      </c>
    </row>
    <row r="166" spans="1:3" ht="52.5" customHeight="1">
      <c r="A166" s="10" t="s">
        <v>191</v>
      </c>
      <c r="B166" s="11" t="s">
        <v>279</v>
      </c>
      <c r="C166" s="31">
        <v>4089.5</v>
      </c>
    </row>
    <row r="167" spans="1:3" ht="55.5" customHeight="1">
      <c r="A167" s="10" t="s">
        <v>202</v>
      </c>
      <c r="B167" s="11" t="s">
        <v>203</v>
      </c>
      <c r="C167" s="31">
        <v>703.1</v>
      </c>
    </row>
    <row r="168" spans="1:3" ht="37.5" customHeight="1">
      <c r="A168" s="10" t="s">
        <v>206</v>
      </c>
      <c r="B168" s="11" t="s">
        <v>207</v>
      </c>
      <c r="C168" s="31">
        <v>13226.8</v>
      </c>
    </row>
    <row r="169" spans="1:3" ht="21.75" customHeight="1">
      <c r="A169" s="7" t="s">
        <v>134</v>
      </c>
      <c r="B169" s="9" t="s">
        <v>79</v>
      </c>
      <c r="C169" s="30">
        <f>SUM(C170:C187)-C171-C185</f>
        <v>1370569.3000000003</v>
      </c>
    </row>
    <row r="170" spans="1:3" ht="38.25" customHeight="1">
      <c r="A170" s="36" t="s">
        <v>135</v>
      </c>
      <c r="B170" s="37" t="s">
        <v>280</v>
      </c>
      <c r="C170" s="33">
        <v>29086.4</v>
      </c>
    </row>
    <row r="171" spans="1:3" ht="33" customHeight="1">
      <c r="A171" s="7" t="s">
        <v>136</v>
      </c>
      <c r="B171" s="9" t="s">
        <v>80</v>
      </c>
      <c r="C171" s="21">
        <f>SUM(C172:C181)</f>
        <v>20897</v>
      </c>
    </row>
    <row r="172" spans="1:3" ht="64.5" customHeight="1">
      <c r="A172" s="10" t="s">
        <v>137</v>
      </c>
      <c r="B172" s="11" t="s">
        <v>281</v>
      </c>
      <c r="C172" s="24">
        <v>3090.2</v>
      </c>
    </row>
    <row r="173" spans="1:3" ht="54" customHeight="1">
      <c r="A173" s="10" t="s">
        <v>138</v>
      </c>
      <c r="B173" s="11" t="s">
        <v>282</v>
      </c>
      <c r="C173" s="24">
        <v>1129.1</v>
      </c>
    </row>
    <row r="174" spans="1:3" ht="67.5" customHeight="1">
      <c r="A174" s="10" t="s">
        <v>139</v>
      </c>
      <c r="B174" s="11" t="s">
        <v>283</v>
      </c>
      <c r="C174" s="24">
        <v>2502.9</v>
      </c>
    </row>
    <row r="175" spans="1:3" ht="73.5" customHeight="1">
      <c r="A175" s="10" t="s">
        <v>140</v>
      </c>
      <c r="B175" s="11" t="s">
        <v>284</v>
      </c>
      <c r="C175" s="24">
        <v>3488.2</v>
      </c>
    </row>
    <row r="176" spans="1:3" ht="46.5">
      <c r="A176" s="10" t="s">
        <v>141</v>
      </c>
      <c r="B176" s="11" t="s">
        <v>302</v>
      </c>
      <c r="C176" s="24">
        <v>6129.7</v>
      </c>
    </row>
    <row r="177" spans="1:3" ht="56.25" customHeight="1">
      <c r="A177" s="10" t="s">
        <v>142</v>
      </c>
      <c r="B177" s="11" t="s">
        <v>301</v>
      </c>
      <c r="C177" s="24">
        <v>1243.7</v>
      </c>
    </row>
    <row r="178" spans="1:3" ht="106.5" customHeight="1">
      <c r="A178" s="10" t="s">
        <v>143</v>
      </c>
      <c r="B178" s="11" t="s">
        <v>300</v>
      </c>
      <c r="C178" s="24">
        <v>0.7</v>
      </c>
    </row>
    <row r="179" spans="1:3" ht="49.5" customHeight="1" hidden="1">
      <c r="A179" s="10" t="s">
        <v>164</v>
      </c>
      <c r="B179" s="11" t="s">
        <v>299</v>
      </c>
      <c r="C179" s="24">
        <v>0</v>
      </c>
    </row>
    <row r="180" spans="1:3" ht="55.5" customHeight="1">
      <c r="A180" s="10" t="s">
        <v>192</v>
      </c>
      <c r="B180" s="11" t="s">
        <v>298</v>
      </c>
      <c r="C180" s="24">
        <v>3176.8</v>
      </c>
    </row>
    <row r="181" spans="1:3" ht="86.25" customHeight="1">
      <c r="A181" s="10" t="s">
        <v>256</v>
      </c>
      <c r="B181" s="11" t="s">
        <v>327</v>
      </c>
      <c r="C181" s="24">
        <v>135.7</v>
      </c>
    </row>
    <row r="182" spans="1:3" ht="37.5" customHeight="1">
      <c r="A182" s="22" t="s">
        <v>144</v>
      </c>
      <c r="B182" s="11" t="s">
        <v>297</v>
      </c>
      <c r="C182" s="31">
        <v>188.9</v>
      </c>
    </row>
    <row r="183" spans="1:3" ht="54" customHeight="1">
      <c r="A183" s="22" t="s">
        <v>145</v>
      </c>
      <c r="B183" s="11" t="s">
        <v>296</v>
      </c>
      <c r="C183" s="31">
        <v>29.7</v>
      </c>
    </row>
    <row r="184" spans="1:3" ht="30.75">
      <c r="A184" s="22" t="s">
        <v>185</v>
      </c>
      <c r="B184" s="11" t="s">
        <v>295</v>
      </c>
      <c r="C184" s="31">
        <v>858.8</v>
      </c>
    </row>
    <row r="185" spans="1:3" ht="15">
      <c r="A185" s="7" t="s">
        <v>146</v>
      </c>
      <c r="B185" s="9" t="s">
        <v>57</v>
      </c>
      <c r="C185" s="21">
        <f>C186+C187</f>
        <v>1319508.5</v>
      </c>
    </row>
    <row r="186" spans="1:3" ht="92.25" customHeight="1">
      <c r="A186" s="10" t="s">
        <v>147</v>
      </c>
      <c r="B186" s="11" t="s">
        <v>294</v>
      </c>
      <c r="C186" s="24">
        <v>838032.4</v>
      </c>
    </row>
    <row r="187" spans="1:3" ht="62.25">
      <c r="A187" s="10" t="s">
        <v>148</v>
      </c>
      <c r="B187" s="11" t="s">
        <v>293</v>
      </c>
      <c r="C187" s="24">
        <v>481476.1</v>
      </c>
    </row>
    <row r="188" spans="1:3" ht="15">
      <c r="A188" s="12" t="s">
        <v>149</v>
      </c>
      <c r="B188" s="9" t="s">
        <v>20</v>
      </c>
      <c r="C188" s="35">
        <f>C189+C198+C199+C200</f>
        <v>69639</v>
      </c>
    </row>
    <row r="189" spans="1:3" ht="51" customHeight="1">
      <c r="A189" s="12" t="s">
        <v>150</v>
      </c>
      <c r="B189" s="9" t="s">
        <v>19</v>
      </c>
      <c r="C189" s="21">
        <f>SUM(C190:C197)</f>
        <v>6859.9</v>
      </c>
    </row>
    <row r="190" spans="1:3" ht="66" customHeight="1">
      <c r="A190" s="14" t="s">
        <v>151</v>
      </c>
      <c r="B190" s="11" t="s">
        <v>292</v>
      </c>
      <c r="C190" s="24">
        <v>2149.7</v>
      </c>
    </row>
    <row r="191" spans="1:3" ht="66.75" customHeight="1">
      <c r="A191" s="14" t="s">
        <v>152</v>
      </c>
      <c r="B191" s="11" t="s">
        <v>291</v>
      </c>
      <c r="C191" s="24">
        <v>677</v>
      </c>
    </row>
    <row r="192" spans="1:3" ht="64.5" customHeight="1">
      <c r="A192" s="14" t="s">
        <v>153</v>
      </c>
      <c r="B192" s="11" t="s">
        <v>290</v>
      </c>
      <c r="C192" s="24">
        <v>353.8</v>
      </c>
    </row>
    <row r="193" spans="1:3" ht="66.75" customHeight="1">
      <c r="A193" s="14" t="s">
        <v>154</v>
      </c>
      <c r="B193" s="11" t="s">
        <v>289</v>
      </c>
      <c r="C193" s="24">
        <v>128.8</v>
      </c>
    </row>
    <row r="194" spans="1:3" ht="70.5" customHeight="1" hidden="1">
      <c r="A194" s="14" t="s">
        <v>155</v>
      </c>
      <c r="B194" s="11" t="s">
        <v>288</v>
      </c>
      <c r="C194" s="24"/>
    </row>
    <row r="195" spans="1:3" ht="63.75" customHeight="1">
      <c r="A195" s="14" t="s">
        <v>156</v>
      </c>
      <c r="B195" s="11" t="s">
        <v>287</v>
      </c>
      <c r="C195" s="24">
        <v>2142.1</v>
      </c>
    </row>
    <row r="196" spans="1:3" ht="71.25" customHeight="1">
      <c r="A196" s="14" t="s">
        <v>186</v>
      </c>
      <c r="B196" s="11" t="s">
        <v>286</v>
      </c>
      <c r="C196" s="24">
        <v>386.3</v>
      </c>
    </row>
    <row r="197" spans="1:3" ht="69.75" customHeight="1">
      <c r="A197" s="14" t="s">
        <v>157</v>
      </c>
      <c r="B197" s="11" t="s">
        <v>285</v>
      </c>
      <c r="C197" s="24">
        <v>1022.2</v>
      </c>
    </row>
    <row r="198" spans="1:3" ht="48.75" customHeight="1">
      <c r="A198" s="36" t="s">
        <v>217</v>
      </c>
      <c r="B198" s="11" t="s">
        <v>216</v>
      </c>
      <c r="C198" s="24">
        <v>54980.9</v>
      </c>
    </row>
    <row r="199" spans="1:3" ht="39" customHeight="1">
      <c r="A199" s="10" t="s">
        <v>314</v>
      </c>
      <c r="B199" s="16" t="s">
        <v>315</v>
      </c>
      <c r="C199" s="24">
        <v>1000</v>
      </c>
    </row>
    <row r="200" spans="1:3" ht="39" customHeight="1">
      <c r="A200" s="7" t="s">
        <v>322</v>
      </c>
      <c r="B200" s="17" t="s">
        <v>323</v>
      </c>
      <c r="C200" s="21">
        <f>C201+C202</f>
        <v>6798.2</v>
      </c>
    </row>
    <row r="201" spans="1:3" ht="75.75" customHeight="1">
      <c r="A201" s="10" t="s">
        <v>324</v>
      </c>
      <c r="B201" s="57" t="s">
        <v>325</v>
      </c>
      <c r="C201" s="24">
        <v>825.3</v>
      </c>
    </row>
    <row r="202" spans="1:3" ht="58.5" customHeight="1">
      <c r="A202" s="10" t="s">
        <v>368</v>
      </c>
      <c r="B202" s="57" t="s">
        <v>326</v>
      </c>
      <c r="C202" s="24">
        <v>5972.9</v>
      </c>
    </row>
    <row r="203" spans="1:3" ht="39" customHeight="1">
      <c r="A203" s="7" t="s">
        <v>158</v>
      </c>
      <c r="B203" s="17" t="s">
        <v>42</v>
      </c>
      <c r="C203" s="21">
        <f>SUM(C204:C205)</f>
        <v>4603.9</v>
      </c>
    </row>
    <row r="204" spans="1:3" ht="39" customHeight="1">
      <c r="A204" s="10" t="s">
        <v>159</v>
      </c>
      <c r="B204" s="16" t="s">
        <v>58</v>
      </c>
      <c r="C204" s="24">
        <v>2554.9</v>
      </c>
    </row>
    <row r="205" spans="1:3" ht="39.75" customHeight="1">
      <c r="A205" s="10" t="s">
        <v>160</v>
      </c>
      <c r="B205" s="16" t="s">
        <v>58</v>
      </c>
      <c r="C205" s="24">
        <v>2049</v>
      </c>
    </row>
    <row r="206" spans="1:3" ht="52.5" customHeight="1">
      <c r="A206" s="45" t="s">
        <v>173</v>
      </c>
      <c r="B206" s="25" t="s">
        <v>109</v>
      </c>
      <c r="C206" s="34">
        <f>C207</f>
        <v>406.9</v>
      </c>
    </row>
    <row r="207" spans="1:3" ht="53.25" customHeight="1">
      <c r="A207" s="40" t="s">
        <v>174</v>
      </c>
      <c r="B207" s="26" t="s">
        <v>110</v>
      </c>
      <c r="C207" s="33">
        <v>406.9</v>
      </c>
    </row>
    <row r="208" spans="1:3" ht="43.5" customHeight="1">
      <c r="A208" s="19" t="s">
        <v>161</v>
      </c>
      <c r="B208" s="25" t="s">
        <v>86</v>
      </c>
      <c r="C208" s="21">
        <f>SUM(C209:C212)</f>
        <v>-729.1</v>
      </c>
    </row>
    <row r="209" spans="1:3" ht="51" customHeight="1">
      <c r="A209" s="40" t="s">
        <v>200</v>
      </c>
      <c r="B209" s="26" t="s">
        <v>201</v>
      </c>
      <c r="C209" s="24">
        <v>-7.9</v>
      </c>
    </row>
    <row r="210" spans="1:3" ht="30.75">
      <c r="A210" s="40" t="s">
        <v>316</v>
      </c>
      <c r="B210" s="26" t="s">
        <v>85</v>
      </c>
      <c r="C210" s="24">
        <v>-176</v>
      </c>
    </row>
    <row r="211" spans="1:3" ht="30.75">
      <c r="A211" s="40" t="s">
        <v>162</v>
      </c>
      <c r="B211" s="26" t="s">
        <v>85</v>
      </c>
      <c r="C211" s="24">
        <v>-161.2</v>
      </c>
    </row>
    <row r="212" spans="1:3" ht="30.75">
      <c r="A212" s="22" t="s">
        <v>163</v>
      </c>
      <c r="B212" s="26" t="s">
        <v>85</v>
      </c>
      <c r="C212" s="24">
        <v>-384</v>
      </c>
    </row>
    <row r="213" spans="1:4" ht="25.5" customHeight="1">
      <c r="A213" s="7" t="s">
        <v>16</v>
      </c>
      <c r="B213" s="18" t="s">
        <v>187</v>
      </c>
      <c r="C213" s="29">
        <f>C19+C149</f>
        <v>2855312.2</v>
      </c>
      <c r="D213" s="47" t="s">
        <v>313</v>
      </c>
    </row>
  </sheetData>
  <sheetProtection/>
  <mergeCells count="15">
    <mergeCell ref="A14:C14"/>
    <mergeCell ref="A15:B15"/>
    <mergeCell ref="A16:B16"/>
    <mergeCell ref="A17:A18"/>
    <mergeCell ref="B17:B18"/>
    <mergeCell ref="C17:C18"/>
    <mergeCell ref="A7:C7"/>
    <mergeCell ref="A10:C10"/>
    <mergeCell ref="A1:C1"/>
    <mergeCell ref="A2:C2"/>
    <mergeCell ref="A3:C3"/>
    <mergeCell ref="A4:C4"/>
    <mergeCell ref="A5:C5"/>
    <mergeCell ref="A6:C6"/>
    <mergeCell ref="A8:C8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2021-10-25T02:28:05Z</cp:lastPrinted>
  <dcterms:created xsi:type="dcterms:W3CDTF">2002-01-21T07:46:24Z</dcterms:created>
  <dcterms:modified xsi:type="dcterms:W3CDTF">2021-10-29T08:33:15Z</dcterms:modified>
  <cp:category/>
  <cp:version/>
  <cp:contentType/>
  <cp:contentStatus/>
</cp:coreProperties>
</file>