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4" activeTab="0"/>
  </bookViews>
  <sheets>
    <sheet name="ППР в ТАБЛ Поправок" sheetId="1" r:id="rId1"/>
  </sheets>
  <definedNames>
    <definedName name="_xlnm.Print_Titles" localSheetId="0">'ППР в ТАБЛ Поправок'!$18:$19</definedName>
  </definedNames>
  <calcPr fullCalcOnLoad="1"/>
</workbook>
</file>

<file path=xl/sharedStrings.xml><?xml version="1.0" encoding="utf-8"?>
<sst xmlns="http://schemas.openxmlformats.org/spreadsheetml/2006/main" count="311" uniqueCount="296">
  <si>
    <t>НАЛОГИ НА СОВОКУПНЫЙ ДОХОД</t>
  </si>
  <si>
    <t>ГОСУДАРСТВЕННАЯ ПОШЛИНА</t>
  </si>
  <si>
    <t>ДОХОДЫ ОТ  ПРОДАЖИ  МАТЕРИАЛЬНЫХ И НЕМАТЕРИАЛЬНЫХ  АКТИВОВ</t>
  </si>
  <si>
    <t>000 1 08 00000 00 0000 000</t>
  </si>
  <si>
    <t>Код бюджетной классификации Российской Федерации</t>
  </si>
  <si>
    <t>Сумма</t>
  </si>
  <si>
    <t xml:space="preserve">Налог на доходы физических лиц  </t>
  </si>
  <si>
    <t>182 1 01 02000 01 0000 110</t>
  </si>
  <si>
    <t>ПЛАТЕЖИ ПРИ ПОЛЬЗОВАНИИ ПРИРОДНЫМИ РЕСУРСАМИ</t>
  </si>
  <si>
    <t>ШТРАФЫ, САНКЦИИ, ВОЗМЕЩЕНИЕ УЩЕРБА</t>
  </si>
  <si>
    <t>ДОХОДЫ ОТ ОКАЗАНИЯ ПЛАТНЫХ УСЛУГ И КОМПЕНСАЦИИ ЗАТРАТ ГОСУДАРСТВА</t>
  </si>
  <si>
    <t>000 1 16 00000 00 0000 000</t>
  </si>
  <si>
    <t>000 1 00 00000 00 0000 000</t>
  </si>
  <si>
    <t>Единый сельскохозяйственный налог</t>
  </si>
  <si>
    <t>НАЛОГОВЫЕ И НЕНАЛОГОВЫЕ ДОХОДЫ</t>
  </si>
  <si>
    <t>000 8 50 00000 00 0000 000</t>
  </si>
  <si>
    <t>913 1 11 07015 05 0000 120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</si>
  <si>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</si>
  <si>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</si>
  <si>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</si>
  <si>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000 1 11 00000 00 0000 000</t>
  </si>
  <si>
    <t>000 1 14 00000 00 0000 000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</si>
  <si>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</si>
  <si>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</si>
  <si>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 xml:space="preserve">Наименование 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</si>
  <si>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</si>
  <si>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</si>
  <si>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000 2 00 00000 00 0000 000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</si>
  <si>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</si>
  <si>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</si>
  <si>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</si>
  <si>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</si>
  <si>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</si>
  <si>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НАЛОГОВЫЕ ДОХОДЫ</t>
  </si>
  <si>
    <t>НЕНАЛОГОВЫЕ ДОХОДЫ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</si>
  <si>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</si>
  <si>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</si>
  <si>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</si>
  <si>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</si>
  <si>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Прочие субсидии бюджетам муниципальных районов</t>
  </si>
  <si>
    <t xml:space="preserve">БЕЗВОЗМЕЗДНЫЕ  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</si>
  <si>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</si>
  <si>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</si>
  <si>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НАЛОГИ НА ТОВАРЫ (РАБОТЫ, УСЛУГИ), РЕАЛИЗУЕМЫЕ НА ТЕРРИТОРИИ РОССИЙСКОЙ ФЕДЕРАЦИИ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</si>
  <si>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</si>
  <si>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</si>
  <si>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</si>
  <si>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сбросы загрязняющих веществ в водные объекты</t>
  </si>
  <si>
    <t>048 1 12 01070 01 0000 120</t>
  </si>
  <si>
    <t>Прочие субвенции бюджетам муниципальных районов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</si>
  <si>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исполнению и контролю за исполнением бюджета поселения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</si>
  <si>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организации правовой работы в поселении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</si>
  <si>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</t>
    </r>
    <r>
      <rPr>
        <b/>
        <sz val="12"/>
        <color indexed="59"/>
        <rFont val="Times New Roman"/>
        <family val="1"/>
      </rPr>
      <t>по исполнению градостроительной деятельности в поселении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</si>
  <si>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управлению муниципальным имуществом поселения</t>
    </r>
  </si>
  <si>
    <r>
  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2"/>
        <color indexed="59"/>
        <rFont val="Times New Roman"/>
        <family val="1"/>
      </rPr>
      <t xml:space="preserve"> по содержанию и функционированию МКУ ЕДДС УКМО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</si>
  <si>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исполнению внешнего муниципального финансового контроля поселения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</si>
  <si>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</si>
  <si>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НАЛОГИ НА ИМУЩЕСТВО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</si>
  <si>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(По хранению, комплектованию, учету и использованию архивных документов, относящихся к государственной собственности Иркутской области)</t>
    </r>
  </si>
  <si>
    <r>
      <t>Субвенции бюджетам муниципальных районов на выполнение передаваемых полномочий субъектов Российской Федерации</t>
    </r>
    <r>
      <rPr>
        <b/>
        <sz val="12"/>
        <color indexed="59"/>
        <rFont val="Times New Roman"/>
        <family val="1"/>
      </rPr>
      <t xml:space="preserve"> (Государственные полномочия в сфере труда)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</si>
  <si>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прав)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</si>
  <si>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(По предоставлению мер социальной поддержки многодетным и малоимущим семьям)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</si>
  <si>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(По определению персонального состава и обеспечению деятельности административных комиссий)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</si>
  <si>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(Осуществление органами местного самоуправления областных государственных полномочий 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ответственности)</t>
    </r>
  </si>
  <si>
    <t>182 1 01 02010 01 0000 110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</si>
  <si>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</si>
  <si>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</si>
  <si>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</si>
  <si>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</si>
  <si>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</si>
  <si>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</si>
  <si>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182 1 05 03010 01 0000 110</t>
  </si>
  <si>
    <t>182 1 06 06043 05 0000 110</t>
  </si>
  <si>
    <r>
      <rPr>
        <b/>
        <sz val="12"/>
        <rFont val="Times New Roman"/>
        <family val="1"/>
      </rPr>
      <t>Земельный налог с физических лиц</t>
    </r>
    <r>
      <rPr>
        <sz val="12"/>
        <rFont val="Times New Roman"/>
        <family val="1"/>
      </rPr>
      <t>, обладающих земельным участком, расположенным в границах межселенных территорий</t>
    </r>
  </si>
  <si>
    <t>913 1 11 05013 05 0000 120</t>
  </si>
  <si>
    <t>000 1 11 05013 13 0000 120</t>
  </si>
  <si>
    <t>913 1 11 05025 05 0000 120</t>
  </si>
  <si>
    <t>913 1 11 05075 05 0000 120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</si>
  <si>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</si>
  <si>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</si>
  <si>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r>
      <t xml:space="preserve">Доходы от продажи земельных участков,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</t>
    </r>
  </si>
  <si>
    <r>
      <rPr>
        <b/>
        <sz val="12"/>
        <color indexed="59"/>
        <rFont val="Times New Roman"/>
        <family val="1"/>
      </rPr>
      <t>Доходы от продажи земельных участков,</t>
    </r>
    <r>
      <rPr>
        <sz val="12"/>
        <color indexed="59"/>
        <rFont val="Times New Roman"/>
        <family val="1"/>
      </rPr>
      <t xml:space="preserve"> находящихся в собственности муниципальных районов (за исключением земельных участков муниципальных бюджетных и автономных учреждений)</t>
    </r>
  </si>
  <si>
    <t>913 1 14 06025 05 0000 430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</si>
  <si>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</si>
  <si>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</si>
  <si>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предоставление гражданам субсидий </t>
    </r>
    <r>
      <rPr>
        <b/>
        <sz val="12"/>
        <color indexed="8"/>
        <rFont val="Times New Roman"/>
        <family val="1"/>
      </rPr>
      <t>на оплату жилого помещения и коммунальных услуг</t>
    </r>
  </si>
  <si>
    <t>Субвенции бюджетам муниципальных районов на выполнение передаваемых полномочий субъектов Российской Федерации</t>
  </si>
  <si>
    <t>Налог, взимаемый в связи с применением упрощенной системы налогообложения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</si>
  <si>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</si>
  <si>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</si>
  <si>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182 1 05 01021 01 0000 110</t>
  </si>
  <si>
    <t>"О бюджете Усть-Кутского муниципального образования</t>
  </si>
  <si>
    <t>000 1 11 05035 05 0000 120</t>
  </si>
  <si>
    <t>904 1 11 05035 05 0000 120</t>
  </si>
  <si>
    <t>Субсидия бюджетам муниципальных районов на поддержку отрасли культуры</t>
  </si>
  <si>
    <t>182 1 05 04020 02 0000 110</t>
  </si>
  <si>
    <t>904 1 13 01995 05 0000 130</t>
  </si>
  <si>
    <t>904 1 13 02065 05 0000 130</t>
  </si>
  <si>
    <t>907 1 13 01995 05 0000 130</t>
  </si>
  <si>
    <t>907 1 13 02065 05 0000 130</t>
  </si>
  <si>
    <t>917 1 08 07150 01 0000 110</t>
  </si>
  <si>
    <t>917 1 13 02065 05 0000 130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</si>
  <si>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</si>
  <si>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 а также средства от продажи права на заключение договоров аренды указанных земельных участков</t>
    </r>
  </si>
  <si>
    <t>953 1 11 05013 13 0000 120</t>
  </si>
  <si>
    <t>954 1 11 05013 13 0000 120</t>
  </si>
  <si>
    <t>000 1 01 00000 00 0000 000</t>
  </si>
  <si>
    <t>000 1 03 00000 00 0000 110</t>
  </si>
  <si>
    <t>000 1 05 00000 00 0000 000</t>
  </si>
  <si>
    <t>000 1 06 00000 00 0000 110</t>
  </si>
  <si>
    <t>000 1 12 00000 00 0000 000</t>
  </si>
  <si>
    <r>
      <t xml:space="preserve">Прочие субвенции бюджетам муниципальных районов </t>
    </r>
    <r>
      <rPr>
        <b/>
        <sz val="12"/>
        <color indexed="59"/>
        <rFont val="Times New Roman"/>
        <family val="1"/>
      </rPr>
      <t>(Обеспечение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 обеспечение дополнительного образования детей в муниципальных общеобразовательных организациях)</t>
    </r>
  </si>
  <si>
    <r>
      <t xml:space="preserve">Прочие субвенции бюджетам муниципальных районов </t>
    </r>
    <r>
      <rPr>
        <b/>
        <sz val="12"/>
        <color indexed="59"/>
        <rFont val="Times New Roman"/>
        <family val="1"/>
      </rPr>
      <t>(Обеспечение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организациях)</t>
    </r>
  </si>
  <si>
    <r>
      <t>Прочие субсидии бюджетам муниципальных районов (</t>
    </r>
    <r>
      <rPr>
        <b/>
        <sz val="12"/>
        <color indexed="59"/>
        <rFont val="Times New Roman"/>
        <family val="1"/>
      </rPr>
      <t>на реализацию мероприятий перечня проектов народных инициатив)</t>
    </r>
  </si>
  <si>
    <t>048 1 12 01041 01 0000 120</t>
  </si>
  <si>
    <t>Плата за размещение отходов производства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</si>
  <si>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</si>
  <si>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000 1 05 01000 00 0000 110</t>
  </si>
  <si>
    <t>907 1 11 05035 05 0000 120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</si>
  <si>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59"/>
        <rFont val="Times New Roman"/>
        <family val="1"/>
      </rPr>
      <t>1</t>
    </r>
    <r>
      <rPr>
        <sz val="12"/>
        <color indexed="59"/>
        <rFont val="Times New Roman"/>
        <family val="1"/>
      </rPr>
      <t xml:space="preserve"> и 228 Налогового кодекса Российской Федерации</t>
    </r>
  </si>
  <si>
    <t>000 2 02 20000 00 0000 150</t>
  </si>
  <si>
    <t>000 2 02 29999 05 0000 150</t>
  </si>
  <si>
    <t>917 2 02 29999 05 0002 150</t>
  </si>
  <si>
    <t>907 2 02 29999 05 0003 150</t>
  </si>
  <si>
    <t>910 2 02 29999 05 0010 150</t>
  </si>
  <si>
    <t>000 2 02 30000 00 0000 150</t>
  </si>
  <si>
    <t>917 2 02 30022 05 0000 150</t>
  </si>
  <si>
    <t>000 2 02 30024 05 0000 150</t>
  </si>
  <si>
    <t>917 2 02 30024 05 0001 150</t>
  </si>
  <si>
    <t>917 2 02 30024 05 0002 150</t>
  </si>
  <si>
    <t>917 2 02 30024 05 0003 150</t>
  </si>
  <si>
    <t>902 2 02 30024 05 0004 150</t>
  </si>
  <si>
    <t>907 2 02 30024 05 0006 150</t>
  </si>
  <si>
    <t>917 2 02 30024 05 0007 150</t>
  </si>
  <si>
    <t>917 2 02 30024 05 0008 150</t>
  </si>
  <si>
    <t>917 2 02 35120 05 0000 150</t>
  </si>
  <si>
    <t>000 2 02 39999 05 0000 150</t>
  </si>
  <si>
    <t>907 2 02 39999 05 0001 150</t>
  </si>
  <si>
    <t>907 2 02 39999 05 0002 150</t>
  </si>
  <si>
    <t>000 2 02 40000 00 0000 150</t>
  </si>
  <si>
    <t>000 2 02 40014 05 0000 150</t>
  </si>
  <si>
    <t>910 2 02 40014 05 0001 150</t>
  </si>
  <si>
    <t>917 2 02 40014 05 0002 150</t>
  </si>
  <si>
    <t>917 2 02 40014 05 0003 150</t>
  </si>
  <si>
    <t>913 2 02 40014 05 0004 150</t>
  </si>
  <si>
    <t>913 2 02 40014 05 0006 150</t>
  </si>
  <si>
    <t>912 2 02 40014 05 0008 150</t>
  </si>
  <si>
    <r>
      <t>Прочие субсидии бюджетам муниципальных районов (</t>
    </r>
    <r>
      <rPr>
        <b/>
        <sz val="12"/>
        <color indexed="59"/>
        <rFont val="Times New Roman"/>
        <family val="1"/>
      </rPr>
      <t>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  </r>
    <r>
      <rPr>
        <sz val="12"/>
        <color indexed="59"/>
        <rFont val="Times New Roman"/>
        <family val="1"/>
      </rPr>
      <t>)</t>
    </r>
  </si>
  <si>
    <t>100 1 03 02231 01 0000 110</t>
  </si>
  <si>
    <t>100 1 03 02241 01 0000 110</t>
  </si>
  <si>
    <t>100 1 03 02251 01 0000 110</t>
  </si>
  <si>
    <t>100 1 03 02261 01 0000 110</t>
  </si>
  <si>
    <r>
      <rPr>
        <b/>
        <sz val="12"/>
        <color indexed="59"/>
        <rFont val="Times New Roman"/>
        <family val="1"/>
      </rPr>
      <t>Доходы от уплаты акцизов на дизельное топливо</t>
    </r>
    <r>
      <rPr>
        <sz val="12"/>
        <color indexed="59"/>
        <rFont val="Times New Roman"/>
        <family val="1"/>
      </rPr>
      <t>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</si>
  <si>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r>
      <rPr>
        <b/>
        <sz val="12"/>
        <color indexed="59"/>
        <rFont val="Times New Roman"/>
        <family val="1"/>
      </rPr>
      <t>Доходы от уплаты акцизов на моторные масла для дизельных и (или) карбюраторных (инжекторных) двигателей,</t>
    </r>
    <r>
      <rPr>
        <sz val="12"/>
        <color indexed="59"/>
        <rFont val="Times New Roman"/>
        <family val="1"/>
      </rPr>
      <t xml:space="preserve">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</si>
  <si>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r>
      <rPr>
        <b/>
        <sz val="12"/>
        <color indexed="59"/>
        <rFont val="Times New Roman"/>
        <family val="1"/>
      </rPr>
      <t xml:space="preserve">Доходы от уплаты акцизов на автомобильный бензин, </t>
    </r>
    <r>
      <rPr>
        <sz val="12"/>
        <color indexed="59"/>
        <rFont val="Times New Roman"/>
        <family val="1"/>
      </rPr>
      <t>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</si>
  <si>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r>
      <rPr>
        <b/>
        <sz val="12"/>
        <color indexed="59"/>
        <rFont val="Times New Roman"/>
        <family val="1"/>
      </rPr>
      <t>Доходы от уплаты акцизов на прямогонный бензин</t>
    </r>
    <r>
      <rPr>
        <sz val="12"/>
        <color indexed="59"/>
        <rFont val="Times New Roman"/>
        <family val="1"/>
      </rPr>
      <t>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</si>
  <si>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</t>
    </r>
    <r>
      <rPr>
        <sz val="12"/>
        <color indexed="59"/>
        <rFont val="Times New Roman"/>
        <family val="1"/>
      </rPr>
      <t xml:space="preserve"> а также средства от продажи права на заключение договоров аренды указанных земельных участков </t>
    </r>
    <r>
      <rPr>
        <b/>
        <sz val="12"/>
        <color indexed="59"/>
        <rFont val="Times New Roman"/>
        <family val="1"/>
      </rPr>
      <t>(Усть-Кутское городское поселение)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</si>
  <si>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</t>
    </r>
    <r>
      <rPr>
        <sz val="12"/>
        <color indexed="59"/>
        <rFont val="Times New Roman"/>
        <family val="1"/>
      </rPr>
      <t xml:space="preserve"> а также средства от продажи права на заключение договоров аренды указанных земельных участков </t>
    </r>
    <r>
      <rPr>
        <b/>
        <sz val="12"/>
        <color indexed="59"/>
        <rFont val="Times New Roman"/>
        <family val="1"/>
      </rPr>
      <t>(Янтальское городское поселение)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</si>
  <si>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</t>
    </r>
    <r>
      <rPr>
        <sz val="12"/>
        <color indexed="59"/>
        <rFont val="Times New Roman"/>
        <family val="1"/>
      </rPr>
      <t xml:space="preserve"> а также средства от продажи права на заключение договоров аренды указанных земельных участков </t>
    </r>
    <r>
      <rPr>
        <b/>
        <sz val="12"/>
        <color indexed="59"/>
        <rFont val="Times New Roman"/>
        <family val="1"/>
      </rPr>
      <t>(Звёзднинское городское поселение)</t>
    </r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</si>
  <si>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</t>
    </r>
    <r>
      <rPr>
        <b/>
        <sz val="12"/>
        <color indexed="59"/>
        <rFont val="Times New Roman"/>
        <family val="1"/>
      </rPr>
      <t>в собственности муниципальных районов</t>
    </r>
    <r>
      <rPr>
        <sz val="12"/>
        <color indexed="59"/>
        <rFont val="Times New Roman"/>
        <family val="1"/>
      </rPr>
      <t xml:space="preserve"> (за исключением земельных участков муниципальных бюджетных и автономных учреждений)</t>
    </r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</si>
  <si>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</si>
  <si>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</si>
  <si>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</si>
  <si>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</si>
  <si>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(для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области, между муниципальными образованиями ИО)
</t>
    </r>
  </si>
  <si>
    <t>907 2 02 29999 05 0019 150</t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</si>
  <si>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(по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области)</t>
    </r>
  </si>
  <si>
    <t>910 2 02 40014 05 0007 150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</si>
  <si>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осуществлению внутреннего муниципального финансового контроля поселения</t>
    </r>
  </si>
  <si>
    <t>ИТОГО  ДОХОДОВ</t>
  </si>
  <si>
    <t>952 1 11 05013 13 0000 120</t>
  </si>
  <si>
    <t>952 1 14 06013 13 0000 430</t>
  </si>
  <si>
    <t>904 2 02 25467 05 0000 150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</si>
  <si>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</si>
  <si>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000 2 02 25519 05 0000 150</t>
  </si>
  <si>
    <t>913 1 14 13050 05 0000 410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</si>
  <si>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</si>
  <si>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806 1 16 01053 01 0000 140</t>
  </si>
  <si>
    <t>806 1 16 01063 01 0000 140</t>
  </si>
  <si>
    <t>806 1 16 01073 01 0000 140</t>
  </si>
  <si>
    <t>806 1 16 01113 01 0000 140</t>
  </si>
  <si>
    <t>806 1 16 01203 01 0000 140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</si>
  <si>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(ГАД-Комитет по управлению муниципальным имуществом Усть-Кутского муниципального образования)
</t>
  </si>
  <si>
    <t>913 1 11 05013 05 1000 120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</si>
  <si>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 </t>
    </r>
    <r>
      <rPr>
        <b/>
        <sz val="12"/>
        <color indexed="59"/>
        <rFont val="Times New Roman"/>
        <family val="1"/>
      </rPr>
      <t>(в границах межселенных территорий муниципального района)</t>
    </r>
  </si>
  <si>
    <t>913 1 11 05013 05 1001 120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</si>
  <si>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отмененном) </t>
    </r>
    <r>
      <rPr>
        <b/>
        <sz val="12"/>
        <color indexed="59"/>
        <rFont val="Times New Roman"/>
        <family val="1"/>
      </rPr>
      <t>(в границах Верхнемарковского сельского поселения)</t>
    </r>
  </si>
  <si>
    <t>913 1 11 05013 05 1002 120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</si>
  <si>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 </t>
    </r>
    <r>
      <rPr>
        <b/>
        <sz val="12"/>
        <color indexed="59"/>
        <rFont val="Times New Roman"/>
        <family val="1"/>
      </rPr>
      <t>(в границах Нийского сельского поселения)</t>
    </r>
  </si>
  <si>
    <t>913 1 11 05013 05 1003 120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</si>
  <si>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 </t>
    </r>
    <r>
      <rPr>
        <b/>
        <sz val="12"/>
        <color indexed="59"/>
        <rFont val="Times New Roman"/>
        <family val="1"/>
      </rPr>
      <t>(в границах Подымахинского сельского поселения)</t>
    </r>
  </si>
  <si>
    <t>913 1 11 05013 05 1004 120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</si>
  <si>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 </t>
    </r>
    <r>
      <rPr>
        <b/>
        <sz val="12"/>
        <color indexed="59"/>
        <rFont val="Times New Roman"/>
        <family val="1"/>
      </rPr>
      <t>(в границах Ручейского сельского поселения)</t>
    </r>
  </si>
  <si>
    <t xml:space="preserve">Государственная пошлина за выдачу разрешения на установку рекламной конструкции </t>
  </si>
  <si>
    <t>000 1 16 01053 01 0000 140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</si>
  <si>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</si>
  <si>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837 1 16 01053 01 0000 140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</si>
  <si>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</si>
  <si>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</si>
  <si>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837 1 16 01063 01 0000 140</t>
  </si>
  <si>
    <t>000 1 16 01073 01 0000 140</t>
  </si>
  <si>
    <t>837 1 16 01073 01 0000 140</t>
  </si>
  <si>
    <t>837 1 16 01083 01 0000 140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</si>
  <si>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</si>
  <si>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</si>
  <si>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</si>
  <si>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</si>
  <si>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</si>
  <si>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</si>
  <si>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</si>
  <si>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000 1 16 01193 01 0000 140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</si>
  <si>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</si>
  <si>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837 1 16 01193 01 0000 140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</si>
  <si>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</si>
  <si>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</si>
  <si>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</si>
  <si>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837 1 16 01203 01 0000 140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</si>
  <si>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 </t>
  </si>
  <si>
    <t>907 2 02 29999 05 0020 150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</si>
  <si>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 xml:space="preserve">(на обеспечение бесплатным питьевым молоком обучающихся 1-4 классов в муниципальных общеобразовательных организациях в Иркутской области)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</si>
  <si>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области) </t>
    </r>
  </si>
  <si>
    <t>907 2 02 30024 05 0010 150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</si>
  <si>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 (по обеспечению бесплатным двухразовым питанием детей-инвалидов) </t>
    </r>
  </si>
  <si>
    <t>907 2 02 30024 05 0011 150</t>
  </si>
  <si>
    <r>
      <t xml:space="preserve">Субвенция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(по обеспечению бесплатным питанием обучающихся, пребывающихся на полном государственном обеспечении в организациях социального обслуживания, посещающих муниципальные общеобразовательные организации)</t>
    </r>
  </si>
  <si>
    <t>048 1 12 01042 01 0000 120</t>
  </si>
  <si>
    <t>Плата за размещение твердых коммунальных отходов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</si>
  <si>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</si>
  <si>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</si>
  <si>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000 1 14 13000 00 0000 410</t>
  </si>
  <si>
    <t xml:space="preserve">  Доходы от приватизации имущества, находящегося в государственной и муниципальной собственности</t>
  </si>
  <si>
    <t>917 2 02 29999 05 0004 150</t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</si>
  <si>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(софинансирование расходных обязательств МО на реализацию мероприятий по проектированию и строительству объектов социальной инфраструктуры в рамках реализации инвестиционного проекта по созданию газохимического комплекса)</t>
    </r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</si>
  <si>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</si>
  <si>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907 2 02 25304 05 0000 150</t>
  </si>
  <si>
    <t>907 2 02 29999 05 0008 150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</si>
  <si>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>(на капитальные ремонты образовательных организаций)</t>
    </r>
  </si>
  <si>
    <t>на 2022 год и на плановый период 2023 и 2024 годов"</t>
  </si>
  <si>
    <t>2024 год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</si>
  <si>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</si>
  <si>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</si>
  <si>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182 1 01 02100 01 0000 110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</si>
  <si>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 превышающей 650 000 рублей)</t>
  </si>
  <si>
    <t>000 1 06 06000 00 0000 110</t>
  </si>
  <si>
    <t xml:space="preserve">Земельный налог </t>
  </si>
  <si>
    <t>182 1 06 06033 05 0000 110</t>
  </si>
  <si>
    <r>
      <rPr>
        <b/>
        <sz val="12"/>
        <rFont val="Times New Roman"/>
        <family val="1"/>
      </rPr>
      <t>Земельный налог с организаций</t>
    </r>
    <r>
      <rPr>
        <sz val="12"/>
        <rFont val="Times New Roman"/>
        <family val="1"/>
      </rPr>
      <t>, обладающих земельным участком, расположенным в границах межселенных территорий</t>
    </r>
  </si>
  <si>
    <t>837 1 16 01093 01 0000 140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</si>
  <si>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</si>
  <si>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>837 1 16 01173 01 0000 140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</si>
  <si>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</si>
  <si>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843 1 16 11050 01 0000 140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</si>
  <si>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</si>
  <si>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904 2 02 25519 05 0002 150</t>
  </si>
  <si>
    <r>
      <t xml:space="preserve">Субсидия бюджетам муниципальных районов на поддержку отрасли культуры </t>
    </r>
    <r>
      <rPr>
        <b/>
        <sz val="12"/>
        <color indexed="59"/>
        <rFont val="Times New Roman"/>
        <family val="1"/>
      </rPr>
      <t>(в части комплектования книжных фондов библиотек МО)</t>
    </r>
  </si>
  <si>
    <t>907 2 02 29999 05 0015 150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</si>
  <si>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>(на приобретение школьных автобусов для обеспечения безопасности школьных перевозок и ежедневного подвоза обучающихся к месту обучения и обратно)</t>
    </r>
  </si>
  <si>
    <t>910 2 02 30024 05 0005 150</t>
  </si>
  <si>
    <r>
      <t>Субвенции бюджетам муниципальных районов на выполнение передаваемых полномочий субъектов Российской Федерации</t>
    </r>
    <r>
      <rPr>
        <b/>
        <sz val="12"/>
        <color indexed="59"/>
        <rFont val="Times New Roman"/>
        <family val="1"/>
      </rPr>
      <t xml:space="preserve"> (на выравнивание бюджетной обеспеченности поселений, входящих в состав муниципального района)</t>
    </r>
  </si>
  <si>
    <t>907 2 02 29999 05 0024 150</t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</si>
  <si>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(на реализацию мероприятий по соблюдению требований к антитеррористической защищенности объектов муниципальных образовательных организаций)</t>
    </r>
  </si>
  <si>
    <t>муниципального образования от 21.12.2021 г. № 86</t>
  </si>
  <si>
    <t>"О внесении изменений в решение Думы Усть-Кутского</t>
  </si>
  <si>
    <t>к решению Думы Усть-Кутского муниципального образования</t>
  </si>
  <si>
    <t>".</t>
  </si>
  <si>
    <t>к решению Думы Усть-Кутского</t>
  </si>
  <si>
    <t>907 2 02 25750 05 0000 150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</si>
  <si>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</si>
  <si>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907 2 02 45303 05 0000 150</t>
  </si>
  <si>
    <r>
      <t xml:space="preserve">Межбюджетные трансферты бюджетам муниципальных районов на ежемесячное денежное вознаграждение </t>
    </r>
    <r>
      <rPr>
        <b/>
        <sz val="12"/>
        <color indexed="59"/>
        <rFont val="Times New Roman"/>
        <family val="1"/>
      </rPr>
      <t>за классное руководство педагогическим работникам</t>
    </r>
    <r>
      <rPr>
        <sz val="12"/>
        <color indexed="59"/>
        <rFont val="Times New Roman"/>
        <family val="1"/>
      </rPr>
      <t xml:space="preserve"> государственных и муниципальных общеобразовательных организаций</t>
    </r>
  </si>
  <si>
    <t>904 2 02 25519 05 0003 150</t>
  </si>
  <si>
    <r>
      <t xml:space="preserve">Субсидии бюджетам муниципальных районов на поддержку отрасли культуры </t>
    </r>
    <r>
      <rPr>
        <b/>
        <sz val="12"/>
        <color indexed="59"/>
        <rFont val="Times New Roman"/>
        <family val="1"/>
      </rPr>
      <t>(на приобретение музыкальных инструментов, оборудования и материалов для детских школ искусств по видам искусств и профессиональных образовательных организаций)</t>
    </r>
  </si>
  <si>
    <t>от "  ____" __________  20_____ г. № ______</t>
  </si>
  <si>
    <t>Приложение № 2</t>
  </si>
  <si>
    <t xml:space="preserve"> муниципального образования "О бюджете</t>
  </si>
  <si>
    <t xml:space="preserve"> Усть-Кутского муниципального образования</t>
  </si>
  <si>
    <t>на 2023 год и на плановый период 2024 и 2025 годов"</t>
  </si>
  <si>
    <t>Прогнозируемые доходы районного бюджета на плановый период 2024 и 2025 годов</t>
  </si>
  <si>
    <t>2025 год</t>
  </si>
  <si>
    <r>
      <t xml:space="preserve"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 </t>
    </r>
    <r>
      <rPr>
        <b/>
        <sz val="12"/>
        <color indexed="59"/>
        <rFont val="Times New Roman"/>
        <family val="1"/>
      </rPr>
      <t>(в границах Верхнемарковского сельского поселения)</t>
    </r>
  </si>
  <si>
    <t>913 1 11 05313 05 1001 120</t>
  </si>
  <si>
    <t>806 1 16 01193 01 0000 140</t>
  </si>
  <si>
    <t>913 2 02 40014 05 0009 150</t>
  </si>
  <si>
    <r>
  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2"/>
        <color indexed="59"/>
        <rFont val="Times New Roman"/>
        <family val="1"/>
      </rPr>
      <t xml:space="preserve"> по исполнению  муниципального земельного контроля</t>
    </r>
  </si>
  <si>
    <t>Приложение № 3</t>
  </si>
  <si>
    <t>тыс. рублей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</si>
  <si>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</si>
  <si>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</si>
  <si>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904 2 02 20077 05 0001 150</t>
  </si>
  <si>
    <r>
      <t xml:space="preserve">Субсидии бюджетам муниципальных районов на софинансирование капитальных вложений в объекты муниципальной собственности </t>
    </r>
    <r>
      <rPr>
        <b/>
        <sz val="12"/>
        <color indexed="59"/>
        <rFont val="Times New Roman"/>
        <family val="1"/>
      </rPr>
      <t>(Капитальный ремонт стадиона Водник)</t>
    </r>
  </si>
  <si>
    <t>000 2 04 05000 05 0000 150</t>
  </si>
  <si>
    <t xml:space="preserve">Поступления от денежных пожертвований, предоставляемых негосударственными организациями получателям средств бюджетов муниципальных районов </t>
  </si>
  <si>
    <t>917 2 04 05020 05 0000 150</t>
  </si>
  <si>
    <t>907 2 02 45179 05 0000 150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</si>
  <si>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</si>
  <si>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от "20" декабря 2022г № 143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</si>
</sst>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color indexed="59"/>
      <name val="Times New Roman"/>
      <family val="1"/>
    </font>
    <font>
      <b/>
      <sz val="12"/>
      <name val="Times New Roman"/>
      <family val="1"/>
    </font>
    <font>
      <sz val="12"/>
      <color indexed="59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59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9"/>
      <name val="Arial Cyr"/>
      <family val="0"/>
    </font>
    <font>
      <sz val="12"/>
      <color indexed="8"/>
      <name val="Times New Roman"/>
      <family val="1"/>
    </font>
    <font>
      <sz val="10"/>
      <color indexed="59"/>
      <name val="Times New Roman"/>
      <family val="1"/>
    </font>
    <font>
      <b/>
      <sz val="13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Arial Cyr"/>
      <family val="0"/>
    </font>
    <font>
      <b/>
      <sz val="12"/>
      <color theme="2" tint="-0.8999800086021423"/>
      <name val="Times New Roman"/>
      <family val="1"/>
    </font>
    <font>
      <sz val="12"/>
      <color theme="2" tint="-0.899980008602142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2" tint="-0.8999800086021423"/>
      <name val="Times New Roman"/>
      <family val="1"/>
    </font>
    <font>
      <sz val="10"/>
      <color theme="2" tint="-0.8999800086021423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21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0" borderId="0" xfId="0" applyFill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45" fillId="0" borderId="0" xfId="0" applyNumberFormat="1" applyFont="1" applyAlignment="1">
      <alignment horizontal="center" vertical="center"/>
    </xf>
    <xf numFmtId="3" fontId="45" fillId="0" borderId="0" xfId="0" applyNumberFormat="1" applyFont="1" applyAlignment="1">
      <alignment vertical="center"/>
    </xf>
    <xf numFmtId="49" fontId="46" fillId="30" borderId="10" xfId="0" applyNumberFormat="1" applyFont="1" applyFill="1" applyBorder="1" applyAlignment="1">
      <alignment horizontal="center" vertical="center" wrapText="1"/>
    </xf>
    <xf numFmtId="0" fontId="46" fillId="30" borderId="10" xfId="0" applyFont="1" applyFill="1" applyBorder="1" applyAlignment="1">
      <alignment horizontal="left" vertical="center" wrapText="1"/>
    </xf>
    <xf numFmtId="3" fontId="46" fillId="30" borderId="10" xfId="0" applyNumberFormat="1" applyFont="1" applyFill="1" applyBorder="1" applyAlignment="1">
      <alignment horizontal="left" vertical="center" wrapText="1"/>
    </xf>
    <xf numFmtId="49" fontId="47" fillId="30" borderId="10" xfId="0" applyNumberFormat="1" applyFont="1" applyFill="1" applyBorder="1" applyAlignment="1">
      <alignment horizontal="center" vertical="center" wrapText="1"/>
    </xf>
    <xf numFmtId="3" fontId="47" fillId="30" borderId="10" xfId="0" applyNumberFormat="1" applyFont="1" applyFill="1" applyBorder="1" applyAlignment="1">
      <alignment horizontal="left" vertical="center" wrapText="1"/>
    </xf>
    <xf numFmtId="49" fontId="46" fillId="31" borderId="10" xfId="0" applyNumberFormat="1" applyFont="1" applyFill="1" applyBorder="1" applyAlignment="1">
      <alignment horizontal="center" vertical="center" wrapText="1"/>
    </xf>
    <xf numFmtId="3" fontId="46" fillId="31" borderId="10" xfId="0" applyNumberFormat="1" applyFont="1" applyFill="1" applyBorder="1" applyAlignment="1">
      <alignment horizontal="left" vertical="center" wrapText="1"/>
    </xf>
    <xf numFmtId="49" fontId="47" fillId="31" borderId="10" xfId="0" applyNumberFormat="1" applyFont="1" applyFill="1" applyBorder="1" applyAlignment="1">
      <alignment horizontal="center" vertical="center" wrapText="1"/>
    </xf>
    <xf numFmtId="3" fontId="47" fillId="31" borderId="10" xfId="0" applyNumberFormat="1" applyFont="1" applyFill="1" applyBorder="1" applyAlignment="1">
      <alignment horizontal="left" vertical="center" wrapText="1"/>
    </xf>
    <xf numFmtId="0" fontId="47" fillId="30" borderId="10" xfId="0" applyFont="1" applyFill="1" applyBorder="1" applyAlignment="1">
      <alignment horizontal="left" vertical="center" wrapText="1"/>
    </xf>
    <xf numFmtId="0" fontId="46" fillId="30" borderId="10" xfId="0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 wrapText="1"/>
    </xf>
    <xf numFmtId="3" fontId="5" fillId="30" borderId="10" xfId="0" applyNumberFormat="1" applyFont="1" applyFill="1" applyBorder="1" applyAlignment="1">
      <alignment horizontal="left" vertical="center" wrapText="1"/>
    </xf>
    <xf numFmtId="175" fontId="5" fillId="30" borderId="10" xfId="0" applyNumberFormat="1" applyFont="1" applyFill="1" applyBorder="1" applyAlignment="1">
      <alignment horizontal="right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3" fontId="3" fillId="30" borderId="10" xfId="0" applyNumberFormat="1" applyFont="1" applyFill="1" applyBorder="1" applyAlignment="1">
      <alignment horizontal="left" vertical="center" wrapText="1"/>
    </xf>
    <xf numFmtId="175" fontId="3" fillId="30" borderId="10" xfId="0" applyNumberFormat="1" applyFont="1" applyFill="1" applyBorder="1" applyAlignment="1">
      <alignment horizontal="right" vertical="center" wrapText="1"/>
    </xf>
    <xf numFmtId="0" fontId="6" fillId="30" borderId="10" xfId="0" applyFont="1" applyFill="1" applyBorder="1" applyAlignment="1">
      <alignment horizontal="left" vertical="center" wrapText="1"/>
    </xf>
    <xf numFmtId="175" fontId="5" fillId="30" borderId="10" xfId="0" applyNumberFormat="1" applyFont="1" applyFill="1" applyBorder="1" applyAlignment="1">
      <alignment vertical="center"/>
    </xf>
    <xf numFmtId="175" fontId="5" fillId="0" borderId="10" xfId="0" applyNumberFormat="1" applyFont="1" applyBorder="1" applyAlignment="1">
      <alignment vertical="center"/>
    </xf>
    <xf numFmtId="175" fontId="3" fillId="0" borderId="10" xfId="0" applyNumberFormat="1" applyFont="1" applyBorder="1" applyAlignment="1">
      <alignment vertical="center"/>
    </xf>
    <xf numFmtId="175" fontId="5" fillId="31" borderId="10" xfId="0" applyNumberFormat="1" applyFont="1" applyFill="1" applyBorder="1" applyAlignment="1">
      <alignment vertical="center"/>
    </xf>
    <xf numFmtId="175" fontId="3" fillId="31" borderId="10" xfId="0" applyNumberFormat="1" applyFont="1" applyFill="1" applyBorder="1" applyAlignment="1">
      <alignment horizontal="right" vertical="center" wrapText="1"/>
    </xf>
    <xf numFmtId="175" fontId="5" fillId="31" borderId="10" xfId="0" applyNumberFormat="1" applyFont="1" applyFill="1" applyBorder="1" applyAlignment="1">
      <alignment horizontal="right" vertical="center" wrapText="1"/>
    </xf>
    <xf numFmtId="175" fontId="5" fillId="0" borderId="10" xfId="0" applyNumberFormat="1" applyFont="1" applyFill="1" applyBorder="1" applyAlignment="1">
      <alignment horizontal="right" vertical="center"/>
    </xf>
    <xf numFmtId="49" fontId="48" fillId="31" borderId="10" xfId="0" applyNumberFormat="1" applyFont="1" applyFill="1" applyBorder="1" applyAlignment="1">
      <alignment horizontal="center" vertical="center" wrapText="1"/>
    </xf>
    <xf numFmtId="3" fontId="48" fillId="31" borderId="10" xfId="0" applyNumberFormat="1" applyFont="1" applyFill="1" applyBorder="1" applyAlignment="1">
      <alignment horizontal="left" vertical="center" wrapText="1"/>
    </xf>
    <xf numFmtId="3" fontId="47" fillId="30" borderId="10" xfId="0" applyNumberFormat="1" applyFont="1" applyFill="1" applyBorder="1" applyAlignment="1">
      <alignment horizontal="left" vertical="top" wrapText="1"/>
    </xf>
    <xf numFmtId="49" fontId="3" fillId="31" borderId="10" xfId="0" applyNumberFormat="1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left" vertical="center" wrapText="1"/>
    </xf>
    <xf numFmtId="49" fontId="5" fillId="31" borderId="10" xfId="0" applyNumberFormat="1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3" fontId="46" fillId="30" borderId="10" xfId="0" applyNumberFormat="1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center"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3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3" fontId="47" fillId="30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49" fontId="49" fillId="31" borderId="10" xfId="0" applyNumberFormat="1" applyFont="1" applyFill="1" applyBorder="1" applyAlignment="1">
      <alignment horizontal="center" vertical="center" wrapText="1"/>
    </xf>
    <xf numFmtId="175" fontId="5" fillId="30" borderId="11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5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180" fontId="5" fillId="3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46" fillId="0" borderId="0" xfId="0" applyNumberFormat="1" applyFont="1" applyFill="1" applyAlignment="1">
      <alignment horizontal="center" vertical="center"/>
    </xf>
    <xf numFmtId="3" fontId="46" fillId="3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4"/>
  <sheetViews>
    <sheetView tabSelected="1" zoomScale="80" zoomScaleNormal="80" zoomScaleSheetLayoutView="80" zoomScalePageLayoutView="0" workbookViewId="0" topLeftCell="A1">
      <pane xSplit="2" ySplit="19" topLeftCell="C112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A13" sqref="A13:D13"/>
    </sheetView>
  </sheetViews>
  <sheetFormatPr defaultColWidth="9.00390625" defaultRowHeight="12.75"/>
  <cols>
    <col min="1" max="1" width="31.75390625" style="4" customWidth="1"/>
    <col min="2" max="2" width="83.00390625" style="3" customWidth="1"/>
    <col min="3" max="3" width="18.875" style="0" customWidth="1"/>
    <col min="4" max="4" width="18.75390625" style="0" customWidth="1"/>
    <col min="5" max="5" width="3.00390625" style="0" hidden="1" customWidth="1"/>
  </cols>
  <sheetData>
    <row r="1" spans="1:4" ht="26.25" customHeight="1" hidden="1">
      <c r="A1" s="53" t="s">
        <v>273</v>
      </c>
      <c r="B1" s="54"/>
      <c r="C1" s="54"/>
      <c r="D1" s="55"/>
    </row>
    <row r="2" spans="1:4" ht="15.75" hidden="1">
      <c r="A2" s="57" t="s">
        <v>263</v>
      </c>
      <c r="B2" s="63"/>
      <c r="C2" s="63"/>
      <c r="D2" s="55"/>
    </row>
    <row r="3" spans="1:4" ht="15.75" hidden="1">
      <c r="A3" s="57" t="s">
        <v>262</v>
      </c>
      <c r="B3" s="63"/>
      <c r="C3" s="63"/>
      <c r="D3" s="55"/>
    </row>
    <row r="4" spans="1:4" ht="15.75" hidden="1">
      <c r="A4" s="57" t="s">
        <v>261</v>
      </c>
      <c r="B4" s="63"/>
      <c r="C4" s="63"/>
      <c r="D4" s="55"/>
    </row>
    <row r="5" spans="1:4" ht="15.75" hidden="1">
      <c r="A5" s="57" t="s">
        <v>91</v>
      </c>
      <c r="B5" s="63"/>
      <c r="C5" s="63"/>
      <c r="D5" s="55"/>
    </row>
    <row r="6" spans="1:4" ht="15.75" hidden="1">
      <c r="A6" s="57" t="s">
        <v>237</v>
      </c>
      <c r="B6" s="62"/>
      <c r="C6" s="62"/>
      <c r="D6" s="62"/>
    </row>
    <row r="7" spans="1:4" ht="18.75" customHeight="1" hidden="1">
      <c r="A7" s="57" t="s">
        <v>272</v>
      </c>
      <c r="B7" s="63"/>
      <c r="C7" s="63"/>
      <c r="D7" s="55"/>
    </row>
    <row r="8" spans="1:4" ht="21" customHeight="1">
      <c r="A8" s="53" t="s">
        <v>284</v>
      </c>
      <c r="B8" s="53"/>
      <c r="C8" s="56"/>
      <c r="D8" s="56"/>
    </row>
    <row r="9" spans="1:4" s="40" customFormat="1" ht="15.75">
      <c r="A9" s="43"/>
      <c r="B9" s="57" t="s">
        <v>265</v>
      </c>
      <c r="C9" s="56"/>
      <c r="D9" s="56"/>
    </row>
    <row r="10" spans="1:4" s="40" customFormat="1" ht="15.75">
      <c r="A10" s="57" t="s">
        <v>274</v>
      </c>
      <c r="B10" s="55"/>
      <c r="C10" s="55"/>
      <c r="D10" s="55"/>
    </row>
    <row r="11" spans="1:4" ht="15.75">
      <c r="A11" s="44"/>
      <c r="B11" s="58" t="s">
        <v>275</v>
      </c>
      <c r="C11" s="56"/>
      <c r="D11" s="56"/>
    </row>
    <row r="12" spans="1:4" ht="21" customHeight="1">
      <c r="A12" s="45"/>
      <c r="B12" s="58" t="s">
        <v>276</v>
      </c>
      <c r="C12" s="56"/>
      <c r="D12" s="56"/>
    </row>
    <row r="13" spans="1:4" ht="20.25" customHeight="1">
      <c r="A13" s="68" t="s">
        <v>295</v>
      </c>
      <c r="B13" s="69"/>
      <c r="C13" s="69"/>
      <c r="D13" s="69"/>
    </row>
    <row r="14" spans="1:2" ht="21.75" customHeight="1">
      <c r="A14" s="5"/>
      <c r="B14" s="6"/>
    </row>
    <row r="15" spans="1:4" s="1" customFormat="1" ht="18" customHeight="1">
      <c r="A15" s="61" t="s">
        <v>277</v>
      </c>
      <c r="B15" s="61"/>
      <c r="C15" s="55"/>
      <c r="D15" s="55"/>
    </row>
    <row r="16" spans="1:2" s="1" customFormat="1" ht="19.5" customHeight="1">
      <c r="A16" s="66"/>
      <c r="B16" s="66"/>
    </row>
    <row r="17" spans="1:4" s="1" customFormat="1" ht="18" customHeight="1">
      <c r="A17" s="59" t="s">
        <v>285</v>
      </c>
      <c r="B17" s="60"/>
      <c r="C17" s="60"/>
      <c r="D17" s="60"/>
    </row>
    <row r="18" spans="1:4" ht="27.75" customHeight="1">
      <c r="A18" s="67" t="s">
        <v>4</v>
      </c>
      <c r="B18" s="67" t="s">
        <v>24</v>
      </c>
      <c r="C18" s="64" t="s">
        <v>5</v>
      </c>
      <c r="D18" s="65"/>
    </row>
    <row r="19" spans="1:4" ht="38.25" customHeight="1">
      <c r="A19" s="67"/>
      <c r="B19" s="67"/>
      <c r="C19" s="41" t="s">
        <v>238</v>
      </c>
      <c r="D19" s="41" t="s">
        <v>278</v>
      </c>
    </row>
    <row r="20" spans="1:4" ht="15.75">
      <c r="A20" s="7" t="s">
        <v>12</v>
      </c>
      <c r="B20" s="8" t="s">
        <v>14</v>
      </c>
      <c r="C20" s="25">
        <f>C21+C48</f>
        <v>1969613.6</v>
      </c>
      <c r="D20" s="25">
        <f>D21+D48</f>
        <v>2085340.6999999997</v>
      </c>
    </row>
    <row r="21" spans="1:4" ht="15.75">
      <c r="A21" s="7" t="s">
        <v>12</v>
      </c>
      <c r="B21" s="8" t="s">
        <v>33</v>
      </c>
      <c r="C21" s="25">
        <f>C22+C30+C35+C41+C45</f>
        <v>1677227.8</v>
      </c>
      <c r="D21" s="25">
        <f>D22+D30+D35+D41+D45</f>
        <v>1783857.3999999997</v>
      </c>
    </row>
    <row r="22" spans="1:4" ht="15.75">
      <c r="A22" s="7" t="s">
        <v>106</v>
      </c>
      <c r="B22" s="9" t="s">
        <v>22</v>
      </c>
      <c r="C22" s="26">
        <f>C23</f>
        <v>1472877</v>
      </c>
      <c r="D22" s="26">
        <f>D23</f>
        <v>1571559.6999999997</v>
      </c>
    </row>
    <row r="23" spans="1:4" ht="15.75">
      <c r="A23" s="7" t="s">
        <v>7</v>
      </c>
      <c r="B23" s="9" t="s">
        <v>6</v>
      </c>
      <c r="C23" s="26">
        <f>SUM(C24:C29)</f>
        <v>1472877</v>
      </c>
      <c r="D23" s="26">
        <f>SUM(D24:D29)</f>
        <v>1571559.6999999997</v>
      </c>
    </row>
    <row r="24" spans="1:4" ht="72.75" customHeight="1">
      <c r="A24" s="10" t="s">
        <v>64</v>
      </c>
      <c r="B24" s="11" t="s">
        <v>119</v>
      </c>
      <c r="C24" s="27">
        <v>1450570.5</v>
      </c>
      <c r="D24" s="27">
        <v>1547758.7</v>
      </c>
    </row>
    <row r="25" spans="1:4" ht="102.75" customHeight="1">
      <c r="A25" s="10" t="s">
        <v>65</v>
      </c>
      <c r="B25" s="11" t="s">
        <v>66</v>
      </c>
      <c r="C25" s="27">
        <v>190.6</v>
      </c>
      <c r="D25" s="27">
        <v>203.4</v>
      </c>
    </row>
    <row r="26" spans="1:4" ht="36" customHeight="1">
      <c r="A26" s="10" t="s">
        <v>67</v>
      </c>
      <c r="B26" s="11" t="s">
        <v>68</v>
      </c>
      <c r="C26" s="27">
        <v>3726.2</v>
      </c>
      <c r="D26" s="27">
        <v>3975.9</v>
      </c>
    </row>
    <row r="27" spans="1:4" ht="90" customHeight="1">
      <c r="A27" s="10" t="s">
        <v>69</v>
      </c>
      <c r="B27" s="11" t="s">
        <v>70</v>
      </c>
      <c r="C27" s="27">
        <v>3625.6</v>
      </c>
      <c r="D27" s="27">
        <v>3868.5</v>
      </c>
    </row>
    <row r="28" spans="1:4" ht="85.5" customHeight="1">
      <c r="A28" s="10" t="s">
        <v>239</v>
      </c>
      <c r="B28" s="11" t="s">
        <v>240</v>
      </c>
      <c r="C28" s="27">
        <v>14763.4</v>
      </c>
      <c r="D28" s="27">
        <v>15752.5</v>
      </c>
    </row>
    <row r="29" spans="1:4" ht="98.25" customHeight="1">
      <c r="A29" s="10" t="s">
        <v>241</v>
      </c>
      <c r="B29" s="11" t="s">
        <v>242</v>
      </c>
      <c r="C29" s="27">
        <v>0.7</v>
      </c>
      <c r="D29" s="27">
        <v>0.7</v>
      </c>
    </row>
    <row r="30" spans="1:4" ht="39.75" customHeight="1">
      <c r="A30" s="7" t="s">
        <v>107</v>
      </c>
      <c r="B30" s="9" t="s">
        <v>43</v>
      </c>
      <c r="C30" s="26">
        <f>SUM(C31:C34)</f>
        <v>6524.900000000001</v>
      </c>
      <c r="D30" s="26">
        <f>SUM(D31:D34)</f>
        <v>6889.900000000001</v>
      </c>
    </row>
    <row r="31" spans="1:4" ht="104.25" customHeight="1">
      <c r="A31" s="10" t="s">
        <v>148</v>
      </c>
      <c r="B31" s="11" t="s">
        <v>152</v>
      </c>
      <c r="C31" s="27">
        <v>3112.9</v>
      </c>
      <c r="D31" s="27">
        <v>3295.1</v>
      </c>
    </row>
    <row r="32" spans="1:4" ht="120" customHeight="1">
      <c r="A32" s="10" t="s">
        <v>149</v>
      </c>
      <c r="B32" s="11" t="s">
        <v>153</v>
      </c>
      <c r="C32" s="27">
        <v>21.3</v>
      </c>
      <c r="D32" s="27">
        <v>21.9</v>
      </c>
    </row>
    <row r="33" spans="1:4" ht="102.75" customHeight="1">
      <c r="A33" s="10" t="s">
        <v>150</v>
      </c>
      <c r="B33" s="11" t="s">
        <v>154</v>
      </c>
      <c r="C33" s="27">
        <v>3798.4</v>
      </c>
      <c r="D33" s="27">
        <v>3978.6</v>
      </c>
    </row>
    <row r="34" spans="1:4" ht="102" customHeight="1">
      <c r="A34" s="10" t="s">
        <v>151</v>
      </c>
      <c r="B34" s="11" t="s">
        <v>155</v>
      </c>
      <c r="C34" s="27">
        <v>-407.7</v>
      </c>
      <c r="D34" s="27">
        <v>-405.7</v>
      </c>
    </row>
    <row r="35" spans="1:4" ht="33.75" customHeight="1">
      <c r="A35" s="7" t="s">
        <v>108</v>
      </c>
      <c r="B35" s="9" t="s">
        <v>0</v>
      </c>
      <c r="C35" s="26">
        <f>SUM(C36:C40)-C36</f>
        <v>189568.2</v>
      </c>
      <c r="D35" s="26">
        <f>SUM(D36:D40)-D36</f>
        <v>197149.30000000002</v>
      </c>
    </row>
    <row r="36" spans="1:4" ht="39.75" customHeight="1">
      <c r="A36" s="7" t="s">
        <v>117</v>
      </c>
      <c r="B36" s="39" t="s">
        <v>87</v>
      </c>
      <c r="C36" s="20">
        <f>C37+C38</f>
        <v>173185.7</v>
      </c>
      <c r="D36" s="20">
        <f>D37+D38</f>
        <v>180113.1</v>
      </c>
    </row>
    <row r="37" spans="1:4" ht="34.5" customHeight="1">
      <c r="A37" s="10" t="s">
        <v>88</v>
      </c>
      <c r="B37" s="11" t="s">
        <v>89</v>
      </c>
      <c r="C37" s="27">
        <v>77906.1</v>
      </c>
      <c r="D37" s="27">
        <v>81022.3</v>
      </c>
    </row>
    <row r="38" spans="1:4" ht="50.25" customHeight="1">
      <c r="A38" s="10" t="s">
        <v>90</v>
      </c>
      <c r="B38" s="11" t="s">
        <v>116</v>
      </c>
      <c r="C38" s="27">
        <v>95279.6</v>
      </c>
      <c r="D38" s="27">
        <v>99090.8</v>
      </c>
    </row>
    <row r="39" spans="1:4" ht="19.5" customHeight="1">
      <c r="A39" s="7" t="s">
        <v>71</v>
      </c>
      <c r="B39" s="9" t="s">
        <v>13</v>
      </c>
      <c r="C39" s="20">
        <v>41.2</v>
      </c>
      <c r="D39" s="20">
        <v>41.2</v>
      </c>
    </row>
    <row r="40" spans="1:4" ht="40.5" customHeight="1">
      <c r="A40" s="7" t="s">
        <v>95</v>
      </c>
      <c r="B40" s="9" t="s">
        <v>56</v>
      </c>
      <c r="C40" s="20">
        <v>16341.3</v>
      </c>
      <c r="D40" s="20">
        <v>16995</v>
      </c>
    </row>
    <row r="41" spans="1:4" ht="23.25" customHeight="1">
      <c r="A41" s="18" t="s">
        <v>109</v>
      </c>
      <c r="B41" s="19" t="s">
        <v>57</v>
      </c>
      <c r="C41" s="20">
        <f>C42</f>
        <v>5.6</v>
      </c>
      <c r="D41" s="20">
        <f>D42</f>
        <v>5.6</v>
      </c>
    </row>
    <row r="42" spans="1:4" ht="23.25" customHeight="1">
      <c r="A42" s="18" t="s">
        <v>243</v>
      </c>
      <c r="B42" s="19" t="s">
        <v>244</v>
      </c>
      <c r="C42" s="20">
        <f>C43+C44</f>
        <v>5.6</v>
      </c>
      <c r="D42" s="20">
        <f>D43+D44</f>
        <v>5.6</v>
      </c>
    </row>
    <row r="43" spans="1:4" ht="33.75" customHeight="1">
      <c r="A43" s="21" t="s">
        <v>245</v>
      </c>
      <c r="B43" s="22" t="s">
        <v>246</v>
      </c>
      <c r="C43" s="23">
        <v>4.3</v>
      </c>
      <c r="D43" s="23">
        <v>4.3</v>
      </c>
    </row>
    <row r="44" spans="1:4" ht="30.75">
      <c r="A44" s="21" t="s">
        <v>72</v>
      </c>
      <c r="B44" s="22" t="s">
        <v>73</v>
      </c>
      <c r="C44" s="23">
        <v>1.3</v>
      </c>
      <c r="D44" s="23">
        <v>1.3</v>
      </c>
    </row>
    <row r="45" spans="1:4" ht="15.75">
      <c r="A45" s="7" t="s">
        <v>3</v>
      </c>
      <c r="B45" s="9" t="s">
        <v>1</v>
      </c>
      <c r="C45" s="26">
        <f>SUM(C46:C47)</f>
        <v>8252.1</v>
      </c>
      <c r="D45" s="26">
        <f>SUM(D46:D47)</f>
        <v>8252.9</v>
      </c>
    </row>
    <row r="46" spans="1:4" ht="30.75">
      <c r="A46" s="10" t="s">
        <v>25</v>
      </c>
      <c r="B46" s="11" t="s">
        <v>26</v>
      </c>
      <c r="C46" s="23">
        <v>8230</v>
      </c>
      <c r="D46" s="23">
        <v>8230</v>
      </c>
    </row>
    <row r="47" spans="1:4" ht="15.75">
      <c r="A47" s="10" t="s">
        <v>100</v>
      </c>
      <c r="B47" s="11" t="s">
        <v>193</v>
      </c>
      <c r="C47" s="23">
        <v>22.1</v>
      </c>
      <c r="D47" s="23">
        <v>22.9</v>
      </c>
    </row>
    <row r="48" spans="1:4" ht="27.75" customHeight="1">
      <c r="A48" s="7" t="s">
        <v>20</v>
      </c>
      <c r="B48" s="9" t="s">
        <v>34</v>
      </c>
      <c r="C48" s="20">
        <f>C49+C67+C73+C82+C88</f>
        <v>292385.8</v>
      </c>
      <c r="D48" s="20">
        <f>D49+D67+D73+D82+D88</f>
        <v>301483.3</v>
      </c>
    </row>
    <row r="49" spans="1:4" ht="41.25" customHeight="1">
      <c r="A49" s="7" t="s">
        <v>20</v>
      </c>
      <c r="B49" s="9" t="s">
        <v>23</v>
      </c>
      <c r="C49" s="26">
        <f>SUM(C50:C66)-C50-C56-C61</f>
        <v>35515.299999999996</v>
      </c>
      <c r="D49" s="26">
        <f>SUM(D50:D66)-D50-D56-D61</f>
        <v>35181.600000000006</v>
      </c>
    </row>
    <row r="50" spans="1:4" ht="99" customHeight="1">
      <c r="A50" s="7" t="s">
        <v>74</v>
      </c>
      <c r="B50" s="42" t="s">
        <v>182</v>
      </c>
      <c r="C50" s="20">
        <f>SUM(C51:C55)</f>
        <v>6307.900000000001</v>
      </c>
      <c r="D50" s="20">
        <f>SUM(D51:D55)</f>
        <v>6560.099999999999</v>
      </c>
    </row>
    <row r="51" spans="1:4" ht="111.75" customHeight="1">
      <c r="A51" s="10" t="s">
        <v>183</v>
      </c>
      <c r="B51" s="11" t="s">
        <v>184</v>
      </c>
      <c r="C51" s="23">
        <v>16.8</v>
      </c>
      <c r="D51" s="23">
        <v>17.4</v>
      </c>
    </row>
    <row r="52" spans="1:4" ht="115.5" customHeight="1">
      <c r="A52" s="10" t="s">
        <v>185</v>
      </c>
      <c r="B52" s="11" t="s">
        <v>186</v>
      </c>
      <c r="C52" s="23">
        <v>3959</v>
      </c>
      <c r="D52" s="23">
        <v>4117</v>
      </c>
    </row>
    <row r="53" spans="1:4" ht="117" customHeight="1">
      <c r="A53" s="10" t="s">
        <v>187</v>
      </c>
      <c r="B53" s="11" t="s">
        <v>188</v>
      </c>
      <c r="C53" s="23">
        <v>257.6</v>
      </c>
      <c r="D53" s="23">
        <v>268</v>
      </c>
    </row>
    <row r="54" spans="1:4" ht="114.75" customHeight="1">
      <c r="A54" s="10" t="s">
        <v>189</v>
      </c>
      <c r="B54" s="11" t="s">
        <v>190</v>
      </c>
      <c r="C54" s="23">
        <v>1635.5</v>
      </c>
      <c r="D54" s="23">
        <v>1701</v>
      </c>
    </row>
    <row r="55" spans="1:4" ht="112.5" customHeight="1">
      <c r="A55" s="10" t="s">
        <v>191</v>
      </c>
      <c r="B55" s="11" t="s">
        <v>192</v>
      </c>
      <c r="C55" s="23">
        <v>439</v>
      </c>
      <c r="D55" s="23">
        <v>456.7</v>
      </c>
    </row>
    <row r="56" spans="1:4" ht="63.75" customHeight="1">
      <c r="A56" s="7" t="s">
        <v>75</v>
      </c>
      <c r="B56" s="9" t="s">
        <v>103</v>
      </c>
      <c r="C56" s="20">
        <f>SUM(C57:C59)</f>
        <v>14466.2</v>
      </c>
      <c r="D56" s="20">
        <f>SUM(D57:D59)</f>
        <v>13323.6</v>
      </c>
    </row>
    <row r="57" spans="1:4" ht="79.5" customHeight="1">
      <c r="A57" s="10" t="s">
        <v>170</v>
      </c>
      <c r="B57" s="11" t="s">
        <v>156</v>
      </c>
      <c r="C57" s="23">
        <v>14451.2</v>
      </c>
      <c r="D57" s="23">
        <v>13309.6</v>
      </c>
    </row>
    <row r="58" spans="1:4" ht="81.75" customHeight="1">
      <c r="A58" s="10" t="s">
        <v>104</v>
      </c>
      <c r="B58" s="11" t="s">
        <v>157</v>
      </c>
      <c r="C58" s="23">
        <v>14</v>
      </c>
      <c r="D58" s="23">
        <v>13</v>
      </c>
    </row>
    <row r="59" spans="1:4" ht="83.25" customHeight="1">
      <c r="A59" s="10" t="s">
        <v>105</v>
      </c>
      <c r="B59" s="11" t="s">
        <v>158</v>
      </c>
      <c r="C59" s="23">
        <v>1</v>
      </c>
      <c r="D59" s="23">
        <v>1</v>
      </c>
    </row>
    <row r="60" spans="1:4" ht="70.5" customHeight="1">
      <c r="A60" s="10" t="s">
        <v>76</v>
      </c>
      <c r="B60" s="11" t="s">
        <v>159</v>
      </c>
      <c r="C60" s="23">
        <v>663</v>
      </c>
      <c r="D60" s="23">
        <v>689</v>
      </c>
    </row>
    <row r="61" spans="1:4" ht="69" customHeight="1">
      <c r="A61" s="7" t="s">
        <v>92</v>
      </c>
      <c r="B61" s="9" t="s">
        <v>28</v>
      </c>
      <c r="C61" s="20">
        <f>C62+C63</f>
        <v>298.9</v>
      </c>
      <c r="D61" s="20">
        <f>D62+D63</f>
        <v>298.9</v>
      </c>
    </row>
    <row r="62" spans="1:4" ht="50.25" customHeight="1">
      <c r="A62" s="10" t="s">
        <v>93</v>
      </c>
      <c r="B62" s="11" t="s">
        <v>28</v>
      </c>
      <c r="C62" s="23">
        <v>195</v>
      </c>
      <c r="D62" s="23">
        <v>195</v>
      </c>
    </row>
    <row r="63" spans="1:4" ht="55.5" customHeight="1">
      <c r="A63" s="10" t="s">
        <v>118</v>
      </c>
      <c r="B63" s="11" t="s">
        <v>28</v>
      </c>
      <c r="C63" s="23">
        <v>103.9</v>
      </c>
      <c r="D63" s="23">
        <v>103.9</v>
      </c>
    </row>
    <row r="64" spans="1:4" ht="30.75">
      <c r="A64" s="10" t="s">
        <v>77</v>
      </c>
      <c r="B64" s="11" t="s">
        <v>78</v>
      </c>
      <c r="C64" s="23">
        <v>13568</v>
      </c>
      <c r="D64" s="23">
        <v>14110</v>
      </c>
    </row>
    <row r="65" spans="1:4" ht="132.75" customHeight="1">
      <c r="A65" s="10" t="s">
        <v>280</v>
      </c>
      <c r="B65" s="11" t="s">
        <v>279</v>
      </c>
      <c r="C65" s="23">
        <v>11.3</v>
      </c>
      <c r="D65" s="23"/>
    </row>
    <row r="66" spans="1:4" ht="53.25" customHeight="1">
      <c r="A66" s="10" t="s">
        <v>16</v>
      </c>
      <c r="B66" s="11" t="s">
        <v>19</v>
      </c>
      <c r="C66" s="23">
        <v>200</v>
      </c>
      <c r="D66" s="23">
        <v>200</v>
      </c>
    </row>
    <row r="67" spans="1:4" ht="24" customHeight="1">
      <c r="A67" s="7" t="s">
        <v>110</v>
      </c>
      <c r="B67" s="9" t="s">
        <v>8</v>
      </c>
      <c r="C67" s="26">
        <f>SUM(C68:C72)</f>
        <v>159677</v>
      </c>
      <c r="D67" s="26">
        <f>SUM(D68:D72)</f>
        <v>166064.1</v>
      </c>
    </row>
    <row r="68" spans="1:4" ht="36" customHeight="1">
      <c r="A68" s="10" t="s">
        <v>44</v>
      </c>
      <c r="B68" s="11" t="s">
        <v>45</v>
      </c>
      <c r="C68" s="27">
        <v>3202.5</v>
      </c>
      <c r="D68" s="27">
        <v>3330.6</v>
      </c>
    </row>
    <row r="69" spans="1:4" ht="24" customHeight="1">
      <c r="A69" s="10" t="s">
        <v>46</v>
      </c>
      <c r="B69" s="11" t="s">
        <v>47</v>
      </c>
      <c r="C69" s="27">
        <v>188.4</v>
      </c>
      <c r="D69" s="27">
        <v>195.9</v>
      </c>
    </row>
    <row r="70" spans="1:4" ht="23.25" customHeight="1">
      <c r="A70" s="10" t="s">
        <v>114</v>
      </c>
      <c r="B70" s="11" t="s">
        <v>115</v>
      </c>
      <c r="C70" s="27">
        <v>5310.2</v>
      </c>
      <c r="D70" s="27">
        <v>5522.7</v>
      </c>
    </row>
    <row r="71" spans="1:4" ht="20.25" customHeight="1">
      <c r="A71" s="10" t="s">
        <v>225</v>
      </c>
      <c r="B71" s="11" t="s">
        <v>226</v>
      </c>
      <c r="C71" s="27">
        <v>1039</v>
      </c>
      <c r="D71" s="27">
        <v>1080.5</v>
      </c>
    </row>
    <row r="72" spans="1:4" ht="36.75" customHeight="1">
      <c r="A72" s="10" t="s">
        <v>48</v>
      </c>
      <c r="B72" s="11" t="s">
        <v>79</v>
      </c>
      <c r="C72" s="27">
        <v>149936.9</v>
      </c>
      <c r="D72" s="27">
        <v>155934.4</v>
      </c>
    </row>
    <row r="73" spans="1:4" ht="38.25" customHeight="1">
      <c r="A73" s="12" t="s">
        <v>29</v>
      </c>
      <c r="B73" s="13" t="s">
        <v>10</v>
      </c>
      <c r="C73" s="28">
        <f>C74+C77</f>
        <v>78106.5</v>
      </c>
      <c r="D73" s="28">
        <f>D74+D77</f>
        <v>81150.59999999999</v>
      </c>
    </row>
    <row r="74" spans="1:4" ht="24" customHeight="1">
      <c r="A74" s="12" t="s">
        <v>35</v>
      </c>
      <c r="B74" s="13" t="s">
        <v>36</v>
      </c>
      <c r="C74" s="28">
        <f>SUM(C75:C76)</f>
        <v>76639.3</v>
      </c>
      <c r="D74" s="28">
        <f>SUM(D75:D76)</f>
        <v>79624.4</v>
      </c>
    </row>
    <row r="75" spans="1:4" ht="30.75">
      <c r="A75" s="14" t="s">
        <v>96</v>
      </c>
      <c r="B75" s="15" t="s">
        <v>30</v>
      </c>
      <c r="C75" s="29">
        <v>11235</v>
      </c>
      <c r="D75" s="29">
        <v>11604</v>
      </c>
    </row>
    <row r="76" spans="1:4" ht="30.75">
      <c r="A76" s="14" t="s">
        <v>98</v>
      </c>
      <c r="B76" s="15" t="s">
        <v>30</v>
      </c>
      <c r="C76" s="29">
        <v>65404.3</v>
      </c>
      <c r="D76" s="29">
        <v>68020.4</v>
      </c>
    </row>
    <row r="77" spans="1:4" ht="25.5" customHeight="1">
      <c r="A77" s="12" t="s">
        <v>37</v>
      </c>
      <c r="B77" s="13" t="s">
        <v>38</v>
      </c>
      <c r="C77" s="30">
        <f>C78</f>
        <v>1467.2</v>
      </c>
      <c r="D77" s="30">
        <f>D78</f>
        <v>1526.2</v>
      </c>
    </row>
    <row r="78" spans="1:4" ht="42" customHeight="1">
      <c r="A78" s="12" t="s">
        <v>31</v>
      </c>
      <c r="B78" s="13" t="s">
        <v>32</v>
      </c>
      <c r="C78" s="30">
        <f>SUM(C79:C81)</f>
        <v>1467.2</v>
      </c>
      <c r="D78" s="30">
        <f>SUM(D79:D81)</f>
        <v>1526.2</v>
      </c>
    </row>
    <row r="79" spans="1:4" ht="37.5" customHeight="1">
      <c r="A79" s="14" t="s">
        <v>97</v>
      </c>
      <c r="B79" s="15" t="s">
        <v>32</v>
      </c>
      <c r="C79" s="29">
        <v>292</v>
      </c>
      <c r="D79" s="29">
        <v>304</v>
      </c>
    </row>
    <row r="80" spans="1:4" ht="30.75">
      <c r="A80" s="14" t="s">
        <v>99</v>
      </c>
      <c r="B80" s="15" t="s">
        <v>32</v>
      </c>
      <c r="C80" s="29">
        <v>1175.2</v>
      </c>
      <c r="D80" s="29">
        <v>1222.2</v>
      </c>
    </row>
    <row r="81" spans="1:4" ht="30.75" customHeight="1" hidden="1">
      <c r="A81" s="14" t="s">
        <v>101</v>
      </c>
      <c r="B81" s="15" t="s">
        <v>32</v>
      </c>
      <c r="C81" s="29"/>
      <c r="D81" s="29"/>
    </row>
    <row r="82" spans="1:4" ht="40.5" customHeight="1">
      <c r="A82" s="12" t="s">
        <v>21</v>
      </c>
      <c r="B82" s="13" t="s">
        <v>2</v>
      </c>
      <c r="C82" s="28">
        <f>C83+C86</f>
        <v>18247.6</v>
      </c>
      <c r="D82" s="28">
        <f>D83+D86</f>
        <v>18247.6</v>
      </c>
    </row>
    <row r="83" spans="1:4" ht="41.25" customHeight="1">
      <c r="A83" s="7" t="s">
        <v>227</v>
      </c>
      <c r="B83" s="13" t="s">
        <v>228</v>
      </c>
      <c r="C83" s="20">
        <f>SUM(C84:C85)</f>
        <v>8847.6</v>
      </c>
      <c r="D83" s="20">
        <f>SUM(D84:D85)</f>
        <v>8847.6</v>
      </c>
    </row>
    <row r="84" spans="1:4" ht="48.75" customHeight="1">
      <c r="A84" s="10" t="s">
        <v>171</v>
      </c>
      <c r="B84" s="16" t="s">
        <v>80</v>
      </c>
      <c r="C84" s="23">
        <v>4247.6</v>
      </c>
      <c r="D84" s="23">
        <v>4247.6</v>
      </c>
    </row>
    <row r="85" spans="1:4" s="2" customFormat="1" ht="50.25" customHeight="1">
      <c r="A85" s="10" t="s">
        <v>82</v>
      </c>
      <c r="B85" s="24" t="s">
        <v>81</v>
      </c>
      <c r="C85" s="23">
        <v>4600</v>
      </c>
      <c r="D85" s="23">
        <v>4600</v>
      </c>
    </row>
    <row r="86" spans="1:4" s="2" customFormat="1" ht="35.25" customHeight="1">
      <c r="A86" s="7" t="s">
        <v>229</v>
      </c>
      <c r="B86" s="46" t="s">
        <v>230</v>
      </c>
      <c r="C86" s="20">
        <f>C87</f>
        <v>9400</v>
      </c>
      <c r="D86" s="20">
        <f>D87</f>
        <v>9400</v>
      </c>
    </row>
    <row r="87" spans="1:4" s="2" customFormat="1" ht="50.25" customHeight="1">
      <c r="A87" s="10" t="s">
        <v>175</v>
      </c>
      <c r="B87" s="24" t="s">
        <v>176</v>
      </c>
      <c r="C87" s="23">
        <v>9400</v>
      </c>
      <c r="D87" s="23">
        <v>9400</v>
      </c>
    </row>
    <row r="88" spans="1:4" ht="20.25" customHeight="1">
      <c r="A88" s="7" t="s">
        <v>11</v>
      </c>
      <c r="B88" s="9" t="s">
        <v>9</v>
      </c>
      <c r="C88" s="26">
        <f>SUM(C89:C111)-C89-C92-C95-C105-C108</f>
        <v>839.4000000000001</v>
      </c>
      <c r="D88" s="26">
        <f>SUM(D89:D111)-D89-D92-D95-D105-D108</f>
        <v>839.4000000000001</v>
      </c>
    </row>
    <row r="89" spans="1:4" ht="68.25" customHeight="1">
      <c r="A89" s="37" t="s">
        <v>194</v>
      </c>
      <c r="B89" s="38" t="s">
        <v>160</v>
      </c>
      <c r="C89" s="26">
        <f>SUM(C90:C91)</f>
        <v>41.5</v>
      </c>
      <c r="D89" s="26">
        <f>SUM(D90:D91)</f>
        <v>41.5</v>
      </c>
    </row>
    <row r="90" spans="1:4" ht="63.75" customHeight="1">
      <c r="A90" s="35" t="s">
        <v>177</v>
      </c>
      <c r="B90" s="36" t="s">
        <v>195</v>
      </c>
      <c r="C90" s="29">
        <v>26</v>
      </c>
      <c r="D90" s="29">
        <v>26</v>
      </c>
    </row>
    <row r="91" spans="1:4" ht="66" customHeight="1">
      <c r="A91" s="35" t="s">
        <v>196</v>
      </c>
      <c r="B91" s="36" t="s">
        <v>195</v>
      </c>
      <c r="C91" s="29">
        <v>15.5</v>
      </c>
      <c r="D91" s="29">
        <v>15.5</v>
      </c>
    </row>
    <row r="92" spans="1:4" ht="97.5" customHeight="1">
      <c r="A92" s="37" t="s">
        <v>197</v>
      </c>
      <c r="B92" s="38" t="s">
        <v>161</v>
      </c>
      <c r="C92" s="30">
        <f>SUM(C93:C94)</f>
        <v>94.5</v>
      </c>
      <c r="D92" s="30">
        <f>SUM(D93:D94)</f>
        <v>94.5</v>
      </c>
    </row>
    <row r="93" spans="1:4" ht="84" customHeight="1">
      <c r="A93" s="35" t="s">
        <v>178</v>
      </c>
      <c r="B93" s="36" t="s">
        <v>198</v>
      </c>
      <c r="C93" s="29">
        <v>16</v>
      </c>
      <c r="D93" s="29">
        <v>16</v>
      </c>
    </row>
    <row r="94" spans="1:4" ht="81" customHeight="1">
      <c r="A94" s="35" t="s">
        <v>199</v>
      </c>
      <c r="B94" s="36" t="s">
        <v>198</v>
      </c>
      <c r="C94" s="29">
        <v>78.5</v>
      </c>
      <c r="D94" s="29">
        <v>78.5</v>
      </c>
    </row>
    <row r="95" spans="1:4" ht="65.25" customHeight="1">
      <c r="A95" s="37" t="s">
        <v>200</v>
      </c>
      <c r="B95" s="38" t="s">
        <v>162</v>
      </c>
      <c r="C95" s="30">
        <f>SUM(C96:C97)</f>
        <v>3.2</v>
      </c>
      <c r="D95" s="30">
        <f>SUM(D96:D97)</f>
        <v>3.2</v>
      </c>
    </row>
    <row r="96" spans="1:4" ht="69.75" customHeight="1" hidden="1">
      <c r="A96" s="35" t="s">
        <v>179</v>
      </c>
      <c r="B96" s="36" t="s">
        <v>162</v>
      </c>
      <c r="C96" s="29"/>
      <c r="D96" s="29"/>
    </row>
    <row r="97" spans="1:4" ht="67.5" customHeight="1">
      <c r="A97" s="35" t="s">
        <v>201</v>
      </c>
      <c r="B97" s="36" t="s">
        <v>162</v>
      </c>
      <c r="C97" s="29">
        <v>3.2</v>
      </c>
      <c r="D97" s="29">
        <v>3.2</v>
      </c>
    </row>
    <row r="98" spans="1:4" ht="78">
      <c r="A98" s="37" t="s">
        <v>202</v>
      </c>
      <c r="B98" s="38" t="s">
        <v>203</v>
      </c>
      <c r="C98" s="30">
        <v>240.9</v>
      </c>
      <c r="D98" s="30">
        <v>240.9</v>
      </c>
    </row>
    <row r="99" spans="1:4" ht="100.5" customHeight="1" hidden="1">
      <c r="A99" s="37" t="s">
        <v>247</v>
      </c>
      <c r="B99" s="38" t="s">
        <v>248</v>
      </c>
      <c r="C99" s="30"/>
      <c r="D99" s="30"/>
    </row>
    <row r="100" spans="1:4" ht="62.25">
      <c r="A100" s="37" t="s">
        <v>180</v>
      </c>
      <c r="B100" s="38" t="s">
        <v>163</v>
      </c>
      <c r="C100" s="30">
        <v>1</v>
      </c>
      <c r="D100" s="30">
        <v>1</v>
      </c>
    </row>
    <row r="101" spans="1:4" ht="64.5" customHeight="1">
      <c r="A101" s="37" t="s">
        <v>204</v>
      </c>
      <c r="B101" s="38" t="s">
        <v>205</v>
      </c>
      <c r="C101" s="30">
        <v>1</v>
      </c>
      <c r="D101" s="30">
        <v>1</v>
      </c>
    </row>
    <row r="102" spans="1:4" ht="80.25" customHeight="1">
      <c r="A102" s="37" t="s">
        <v>206</v>
      </c>
      <c r="B102" s="38" t="s">
        <v>207</v>
      </c>
      <c r="C102" s="30">
        <v>51</v>
      </c>
      <c r="D102" s="30">
        <v>51</v>
      </c>
    </row>
    <row r="103" spans="1:4" ht="99" customHeight="1">
      <c r="A103" s="37" t="s">
        <v>208</v>
      </c>
      <c r="B103" s="38" t="s">
        <v>209</v>
      </c>
      <c r="C103" s="30">
        <v>15</v>
      </c>
      <c r="D103" s="30">
        <v>15</v>
      </c>
    </row>
    <row r="104" spans="1:4" ht="78.75" customHeight="1">
      <c r="A104" s="37" t="s">
        <v>249</v>
      </c>
      <c r="B104" s="38" t="s">
        <v>250</v>
      </c>
      <c r="C104" s="30">
        <v>1</v>
      </c>
      <c r="D104" s="30">
        <v>1</v>
      </c>
    </row>
    <row r="105" spans="1:4" ht="64.5" customHeight="1">
      <c r="A105" s="37" t="s">
        <v>210</v>
      </c>
      <c r="B105" s="38" t="s">
        <v>211</v>
      </c>
      <c r="C105" s="30">
        <f>SUM(C106:C107)</f>
        <v>7.300000000000001</v>
      </c>
      <c r="D105" s="30">
        <f>SUM(D106:D107)</f>
        <v>7.300000000000001</v>
      </c>
    </row>
    <row r="106" spans="1:4" ht="64.5" customHeight="1">
      <c r="A106" s="35" t="s">
        <v>281</v>
      </c>
      <c r="B106" s="36" t="s">
        <v>211</v>
      </c>
      <c r="C106" s="29">
        <v>2.1</v>
      </c>
      <c r="D106" s="29">
        <v>2.1</v>
      </c>
    </row>
    <row r="107" spans="1:4" ht="62.25">
      <c r="A107" s="35" t="s">
        <v>212</v>
      </c>
      <c r="B107" s="36" t="s">
        <v>211</v>
      </c>
      <c r="C107" s="29">
        <v>5.2</v>
      </c>
      <c r="D107" s="29">
        <v>5.2</v>
      </c>
    </row>
    <row r="108" spans="1:4" ht="78" hidden="1">
      <c r="A108" s="37" t="s">
        <v>213</v>
      </c>
      <c r="B108" s="38" t="s">
        <v>214</v>
      </c>
      <c r="C108" s="30">
        <f>SUM(C109:C110)</f>
        <v>383</v>
      </c>
      <c r="D108" s="30">
        <f>SUM(D109:D110)</f>
        <v>383</v>
      </c>
    </row>
    <row r="109" spans="1:4" ht="62.25" hidden="1">
      <c r="A109" s="35" t="s">
        <v>181</v>
      </c>
      <c r="B109" s="36" t="s">
        <v>215</v>
      </c>
      <c r="C109" s="29"/>
      <c r="D109" s="29"/>
    </row>
    <row r="110" spans="1:4" ht="82.5" customHeight="1">
      <c r="A110" s="37" t="s">
        <v>216</v>
      </c>
      <c r="B110" s="38" t="s">
        <v>217</v>
      </c>
      <c r="C110" s="30">
        <v>383</v>
      </c>
      <c r="D110" s="30">
        <v>383</v>
      </c>
    </row>
    <row r="111" spans="1:4" ht="96" customHeight="1" hidden="1">
      <c r="A111" s="37" t="s">
        <v>251</v>
      </c>
      <c r="B111" s="38" t="s">
        <v>252</v>
      </c>
      <c r="C111" s="29"/>
      <c r="D111" s="29"/>
    </row>
    <row r="112" spans="1:4" ht="22.5" customHeight="1">
      <c r="A112" s="7" t="s">
        <v>27</v>
      </c>
      <c r="B112" s="9" t="s">
        <v>40</v>
      </c>
      <c r="C112" s="25">
        <f>C113+C162</f>
        <v>1753104.5</v>
      </c>
      <c r="D112" s="25">
        <f>D113</f>
        <v>1433965.3000000003</v>
      </c>
    </row>
    <row r="113" spans="1:4" ht="30.75">
      <c r="A113" s="7" t="s">
        <v>41</v>
      </c>
      <c r="B113" s="9" t="s">
        <v>42</v>
      </c>
      <c r="C113" s="25">
        <f>C114+C133+C150</f>
        <v>1497327.9</v>
      </c>
      <c r="D113" s="25">
        <f>D114+D133+D150</f>
        <v>1433965.3000000003</v>
      </c>
    </row>
    <row r="114" spans="1:4" ht="30.75">
      <c r="A114" s="7" t="s">
        <v>120</v>
      </c>
      <c r="B114" s="9" t="s">
        <v>83</v>
      </c>
      <c r="C114" s="26">
        <f>SUM(C117:C123)-C119+C115</f>
        <v>120026.4</v>
      </c>
      <c r="D114" s="26">
        <f>SUM(D117:D123)-D119+D115</f>
        <v>56349.1</v>
      </c>
    </row>
    <row r="115" spans="1:4" ht="30.75">
      <c r="A115" s="7" t="s">
        <v>286</v>
      </c>
      <c r="B115" s="9" t="s">
        <v>287</v>
      </c>
      <c r="C115" s="26">
        <f>C116</f>
        <v>57913.9</v>
      </c>
      <c r="D115" s="26">
        <f>D116</f>
        <v>0</v>
      </c>
    </row>
    <row r="116" spans="1:4" ht="46.5">
      <c r="A116" s="10" t="s">
        <v>288</v>
      </c>
      <c r="B116" s="11" t="s">
        <v>289</v>
      </c>
      <c r="C116" s="27">
        <v>57913.9</v>
      </c>
      <c r="D116" s="26"/>
    </row>
    <row r="117" spans="1:4" ht="54" customHeight="1">
      <c r="A117" s="10" t="s">
        <v>234</v>
      </c>
      <c r="B117" s="11" t="s">
        <v>233</v>
      </c>
      <c r="C117" s="27">
        <v>32800.6</v>
      </c>
      <c r="D117" s="27">
        <v>31960</v>
      </c>
    </row>
    <row r="118" spans="1:4" ht="48.75" customHeight="1" hidden="1">
      <c r="A118" s="10" t="s">
        <v>172</v>
      </c>
      <c r="B118" s="11" t="s">
        <v>173</v>
      </c>
      <c r="C118" s="27"/>
      <c r="D118" s="27"/>
    </row>
    <row r="119" spans="1:4" ht="21" customHeight="1">
      <c r="A119" s="7" t="s">
        <v>174</v>
      </c>
      <c r="B119" s="9" t="s">
        <v>94</v>
      </c>
      <c r="C119" s="26">
        <f>SUM(C120:C121)</f>
        <v>333.2</v>
      </c>
      <c r="D119" s="26">
        <f>SUM(D120:D121)</f>
        <v>333.6</v>
      </c>
    </row>
    <row r="120" spans="1:4" ht="38.25" customHeight="1">
      <c r="A120" s="10" t="s">
        <v>253</v>
      </c>
      <c r="B120" s="11" t="s">
        <v>254</v>
      </c>
      <c r="C120" s="27">
        <v>333.2</v>
      </c>
      <c r="D120" s="27">
        <v>333.6</v>
      </c>
    </row>
    <row r="121" spans="1:4" ht="65.25" customHeight="1" hidden="1">
      <c r="A121" s="10" t="s">
        <v>270</v>
      </c>
      <c r="B121" s="11" t="s">
        <v>271</v>
      </c>
      <c r="C121" s="27"/>
      <c r="D121" s="27"/>
    </row>
    <row r="122" spans="1:4" ht="40.5" customHeight="1" hidden="1">
      <c r="A122" s="10" t="s">
        <v>266</v>
      </c>
      <c r="B122" s="48" t="s">
        <v>267</v>
      </c>
      <c r="C122" s="27"/>
      <c r="D122" s="27"/>
    </row>
    <row r="123" spans="1:4" ht="25.5" customHeight="1">
      <c r="A123" s="7" t="s">
        <v>121</v>
      </c>
      <c r="B123" s="9" t="s">
        <v>39</v>
      </c>
      <c r="C123" s="26">
        <f>SUM(C124:C132)</f>
        <v>28978.699999999997</v>
      </c>
      <c r="D123" s="26">
        <f>SUM(D124:D132)</f>
        <v>24055.5</v>
      </c>
    </row>
    <row r="124" spans="1:4" ht="67.5" customHeight="1">
      <c r="A124" s="10" t="s">
        <v>122</v>
      </c>
      <c r="B124" s="11" t="s">
        <v>147</v>
      </c>
      <c r="C124" s="27">
        <v>74.5</v>
      </c>
      <c r="D124" s="27">
        <v>74.8</v>
      </c>
    </row>
    <row r="125" spans="1:4" ht="82.5" customHeight="1">
      <c r="A125" s="10" t="s">
        <v>123</v>
      </c>
      <c r="B125" s="34" t="s">
        <v>164</v>
      </c>
      <c r="C125" s="27">
        <v>1719.9</v>
      </c>
      <c r="D125" s="27">
        <v>1699.4</v>
      </c>
    </row>
    <row r="126" spans="1:4" ht="67.5" customHeight="1" hidden="1">
      <c r="A126" s="10" t="s">
        <v>231</v>
      </c>
      <c r="B126" s="11" t="s">
        <v>232</v>
      </c>
      <c r="C126" s="27"/>
      <c r="D126" s="27"/>
    </row>
    <row r="127" spans="1:4" ht="30.75" hidden="1">
      <c r="A127" s="10" t="s">
        <v>235</v>
      </c>
      <c r="B127" s="11" t="s">
        <v>236</v>
      </c>
      <c r="C127" s="27"/>
      <c r="D127" s="27"/>
    </row>
    <row r="128" spans="1:4" ht="30.75">
      <c r="A128" s="10" t="s">
        <v>124</v>
      </c>
      <c r="B128" s="11" t="s">
        <v>113</v>
      </c>
      <c r="C128" s="27">
        <v>8949.1</v>
      </c>
      <c r="D128" s="27">
        <v>8949.1</v>
      </c>
    </row>
    <row r="129" spans="1:4" ht="52.5" customHeight="1" hidden="1">
      <c r="A129" s="10" t="s">
        <v>255</v>
      </c>
      <c r="B129" s="11" t="s">
        <v>256</v>
      </c>
      <c r="C129" s="27"/>
      <c r="D129" s="27"/>
    </row>
    <row r="130" spans="1:4" ht="66" customHeight="1">
      <c r="A130" s="10" t="s">
        <v>165</v>
      </c>
      <c r="B130" s="11" t="s">
        <v>166</v>
      </c>
      <c r="C130" s="27">
        <v>9527</v>
      </c>
      <c r="D130" s="27">
        <v>9151.2</v>
      </c>
    </row>
    <row r="131" spans="1:4" ht="51.75" customHeight="1">
      <c r="A131" s="10" t="s">
        <v>218</v>
      </c>
      <c r="B131" s="11" t="s">
        <v>219</v>
      </c>
      <c r="C131" s="27">
        <v>4235.8</v>
      </c>
      <c r="D131" s="27">
        <v>4181</v>
      </c>
    </row>
    <row r="132" spans="1:4" ht="51.75" customHeight="1">
      <c r="A132" s="10" t="s">
        <v>259</v>
      </c>
      <c r="B132" s="11" t="s">
        <v>260</v>
      </c>
      <c r="C132" s="27">
        <v>4472.4</v>
      </c>
      <c r="D132" s="27"/>
    </row>
    <row r="133" spans="1:4" ht="15.75">
      <c r="A133" s="7" t="s">
        <v>125</v>
      </c>
      <c r="B133" s="9" t="s">
        <v>84</v>
      </c>
      <c r="C133" s="26">
        <f>SUM(C134:C149)-C135-C147</f>
        <v>1365206</v>
      </c>
      <c r="D133" s="26">
        <f>SUM(D134:D149)-D135-D147</f>
        <v>1365520.7000000002</v>
      </c>
    </row>
    <row r="134" spans="1:4" ht="30.75" hidden="1">
      <c r="A134" s="32" t="s">
        <v>126</v>
      </c>
      <c r="B134" s="33" t="s">
        <v>85</v>
      </c>
      <c r="C134" s="29"/>
      <c r="D134" s="29"/>
    </row>
    <row r="135" spans="1:4" ht="30.75">
      <c r="A135" s="7" t="s">
        <v>127</v>
      </c>
      <c r="B135" s="9" t="s">
        <v>86</v>
      </c>
      <c r="C135" s="20">
        <f>SUM(C136:C145)</f>
        <v>37254.1</v>
      </c>
      <c r="D135" s="20">
        <f>SUM(D136:D145)</f>
        <v>37568.9</v>
      </c>
    </row>
    <row r="136" spans="1:4" ht="62.25">
      <c r="A136" s="10" t="s">
        <v>128</v>
      </c>
      <c r="B136" s="11" t="s">
        <v>58</v>
      </c>
      <c r="C136" s="23">
        <v>2997.6</v>
      </c>
      <c r="D136" s="23">
        <v>2997.6</v>
      </c>
    </row>
    <row r="137" spans="1:4" ht="46.5">
      <c r="A137" s="10" t="s">
        <v>129</v>
      </c>
      <c r="B137" s="11" t="s">
        <v>59</v>
      </c>
      <c r="C137" s="23">
        <v>1129.1</v>
      </c>
      <c r="D137" s="23">
        <v>1129.1</v>
      </c>
    </row>
    <row r="138" spans="1:4" ht="62.25">
      <c r="A138" s="10" t="s">
        <v>130</v>
      </c>
      <c r="B138" s="11" t="s">
        <v>60</v>
      </c>
      <c r="C138" s="23">
        <v>2400</v>
      </c>
      <c r="D138" s="23">
        <v>2400</v>
      </c>
    </row>
    <row r="139" spans="1:4" ht="66" customHeight="1">
      <c r="A139" s="10" t="s">
        <v>131</v>
      </c>
      <c r="B139" s="11" t="s">
        <v>220</v>
      </c>
      <c r="C139" s="23">
        <v>6730.1</v>
      </c>
      <c r="D139" s="23">
        <v>6730.1</v>
      </c>
    </row>
    <row r="140" spans="1:4" ht="55.5" customHeight="1">
      <c r="A140" s="10" t="s">
        <v>257</v>
      </c>
      <c r="B140" s="11" t="s">
        <v>258</v>
      </c>
      <c r="C140" s="23">
        <v>10572.9</v>
      </c>
      <c r="D140" s="23">
        <v>10887.7</v>
      </c>
    </row>
    <row r="141" spans="1:4" ht="46.5">
      <c r="A141" s="10" t="s">
        <v>132</v>
      </c>
      <c r="B141" s="11" t="s">
        <v>61</v>
      </c>
      <c r="C141" s="23">
        <v>10408.6</v>
      </c>
      <c r="D141" s="23">
        <v>10408.6</v>
      </c>
    </row>
    <row r="142" spans="1:4" ht="53.25" customHeight="1">
      <c r="A142" s="10" t="s">
        <v>133</v>
      </c>
      <c r="B142" s="11" t="s">
        <v>62</v>
      </c>
      <c r="C142" s="23">
        <v>1186.3</v>
      </c>
      <c r="D142" s="23">
        <v>1186.3</v>
      </c>
    </row>
    <row r="143" spans="1:4" ht="111.75" customHeight="1">
      <c r="A143" s="10" t="s">
        <v>134</v>
      </c>
      <c r="B143" s="11" t="s">
        <v>63</v>
      </c>
      <c r="C143" s="23">
        <v>0.7</v>
      </c>
      <c r="D143" s="23">
        <v>0.7</v>
      </c>
    </row>
    <row r="144" spans="1:4" ht="51" customHeight="1">
      <c r="A144" s="10" t="s">
        <v>221</v>
      </c>
      <c r="B144" s="11" t="s">
        <v>222</v>
      </c>
      <c r="C144" s="23">
        <v>1628.9</v>
      </c>
      <c r="D144" s="23">
        <v>1628.9</v>
      </c>
    </row>
    <row r="145" spans="1:4" ht="81" customHeight="1">
      <c r="A145" s="10" t="s">
        <v>223</v>
      </c>
      <c r="B145" s="11" t="s">
        <v>224</v>
      </c>
      <c r="C145" s="23">
        <v>199.9</v>
      </c>
      <c r="D145" s="23">
        <v>199.9</v>
      </c>
    </row>
    <row r="146" spans="1:4" ht="46.5">
      <c r="A146" s="21" t="s">
        <v>135</v>
      </c>
      <c r="B146" s="11" t="s">
        <v>102</v>
      </c>
      <c r="C146" s="27">
        <v>0.9</v>
      </c>
      <c r="D146" s="27">
        <v>0.8</v>
      </c>
    </row>
    <row r="147" spans="1:4" ht="15.75">
      <c r="A147" s="7" t="s">
        <v>136</v>
      </c>
      <c r="B147" s="9" t="s">
        <v>49</v>
      </c>
      <c r="C147" s="20">
        <f>C148+C149</f>
        <v>1327951</v>
      </c>
      <c r="D147" s="20">
        <f>D148+D149</f>
        <v>1327951</v>
      </c>
    </row>
    <row r="148" spans="1:4" ht="93.75">
      <c r="A148" s="10" t="s">
        <v>137</v>
      </c>
      <c r="B148" s="11" t="s">
        <v>111</v>
      </c>
      <c r="C148" s="23">
        <v>830003.4</v>
      </c>
      <c r="D148" s="23">
        <v>830003.4</v>
      </c>
    </row>
    <row r="149" spans="1:4" ht="62.25">
      <c r="A149" s="10" t="s">
        <v>138</v>
      </c>
      <c r="B149" s="11" t="s">
        <v>112</v>
      </c>
      <c r="C149" s="23">
        <v>497947.6</v>
      </c>
      <c r="D149" s="23">
        <v>497947.6</v>
      </c>
    </row>
    <row r="150" spans="1:4" ht="15.75">
      <c r="A150" s="12" t="s">
        <v>139</v>
      </c>
      <c r="B150" s="9" t="s">
        <v>18</v>
      </c>
      <c r="C150" s="31">
        <f>SUM(C151:C160)-C151+C161</f>
        <v>12095.5</v>
      </c>
      <c r="D150" s="31">
        <f>SUM(D151:D160)-D151+D161</f>
        <v>12095.5</v>
      </c>
    </row>
    <row r="151" spans="1:4" ht="61.5" customHeight="1">
      <c r="A151" s="12" t="s">
        <v>140</v>
      </c>
      <c r="B151" s="9" t="s">
        <v>17</v>
      </c>
      <c r="C151" s="20">
        <f>SUM(C152:C159)</f>
        <v>8192.5</v>
      </c>
      <c r="D151" s="20">
        <f>SUM(D152:D159)</f>
        <v>8192.5</v>
      </c>
    </row>
    <row r="152" spans="1:4" ht="69" customHeight="1">
      <c r="A152" s="14" t="s">
        <v>141</v>
      </c>
      <c r="B152" s="11" t="s">
        <v>50</v>
      </c>
      <c r="C152" s="23">
        <v>2417.1</v>
      </c>
      <c r="D152" s="23">
        <v>2417.1</v>
      </c>
    </row>
    <row r="153" spans="1:4" ht="66" customHeight="1">
      <c r="A153" s="14" t="s">
        <v>142</v>
      </c>
      <c r="B153" s="11" t="s">
        <v>51</v>
      </c>
      <c r="C153" s="23">
        <v>677</v>
      </c>
      <c r="D153" s="23">
        <v>677</v>
      </c>
    </row>
    <row r="154" spans="1:4" ht="66.75" customHeight="1">
      <c r="A154" s="14" t="s">
        <v>143</v>
      </c>
      <c r="B154" s="11" t="s">
        <v>52</v>
      </c>
      <c r="C154" s="23">
        <v>353.8</v>
      </c>
      <c r="D154" s="23">
        <v>353.8</v>
      </c>
    </row>
    <row r="155" spans="1:4" ht="66" customHeight="1">
      <c r="A155" s="14" t="s">
        <v>144</v>
      </c>
      <c r="B155" s="11" t="s">
        <v>53</v>
      </c>
      <c r="C155" s="23">
        <v>128.8</v>
      </c>
      <c r="D155" s="23">
        <v>128.8</v>
      </c>
    </row>
    <row r="156" spans="1:4" ht="62.25">
      <c r="A156" s="14" t="s">
        <v>145</v>
      </c>
      <c r="B156" s="11" t="s">
        <v>54</v>
      </c>
      <c r="C156" s="23">
        <v>2917.3</v>
      </c>
      <c r="D156" s="23">
        <v>2917.3</v>
      </c>
    </row>
    <row r="157" spans="1:4" ht="70.5" customHeight="1">
      <c r="A157" s="14" t="s">
        <v>167</v>
      </c>
      <c r="B157" s="11" t="s">
        <v>168</v>
      </c>
      <c r="C157" s="23">
        <v>386.3</v>
      </c>
      <c r="D157" s="23">
        <v>386.3</v>
      </c>
    </row>
    <row r="158" spans="1:4" ht="69" customHeight="1">
      <c r="A158" s="14" t="s">
        <v>146</v>
      </c>
      <c r="B158" s="11" t="s">
        <v>55</v>
      </c>
      <c r="C158" s="23">
        <v>1045.5</v>
      </c>
      <c r="D158" s="23">
        <v>1045.5</v>
      </c>
    </row>
    <row r="159" spans="1:4" ht="69" customHeight="1">
      <c r="A159" s="14" t="s">
        <v>282</v>
      </c>
      <c r="B159" s="11" t="s">
        <v>283</v>
      </c>
      <c r="C159" s="23">
        <v>266.7</v>
      </c>
      <c r="D159" s="23">
        <v>266.7</v>
      </c>
    </row>
    <row r="160" spans="1:4" ht="51" customHeight="1" hidden="1">
      <c r="A160" s="32" t="s">
        <v>268</v>
      </c>
      <c r="B160" s="11" t="s">
        <v>269</v>
      </c>
      <c r="C160" s="23"/>
      <c r="D160" s="23"/>
    </row>
    <row r="161" spans="1:4" ht="66" customHeight="1">
      <c r="A161" s="51" t="s">
        <v>293</v>
      </c>
      <c r="B161" s="9" t="s">
        <v>294</v>
      </c>
      <c r="C161" s="20">
        <v>3903</v>
      </c>
      <c r="D161" s="52">
        <v>3903</v>
      </c>
    </row>
    <row r="162" spans="1:4" ht="54" customHeight="1">
      <c r="A162" s="7" t="s">
        <v>290</v>
      </c>
      <c r="B162" s="49" t="s">
        <v>291</v>
      </c>
      <c r="C162" s="20">
        <f>C163</f>
        <v>255776.6</v>
      </c>
      <c r="D162" s="20">
        <f>D163</f>
        <v>0</v>
      </c>
    </row>
    <row r="163" spans="1:4" ht="54" customHeight="1">
      <c r="A163" s="10" t="s">
        <v>292</v>
      </c>
      <c r="B163" s="50" t="s">
        <v>291</v>
      </c>
      <c r="C163" s="23">
        <v>255776.6</v>
      </c>
      <c r="D163" s="23"/>
    </row>
    <row r="164" spans="1:5" ht="26.25" customHeight="1">
      <c r="A164" s="7" t="s">
        <v>15</v>
      </c>
      <c r="B164" s="17" t="s">
        <v>169</v>
      </c>
      <c r="C164" s="25">
        <f>C20+C112</f>
        <v>3722718.1</v>
      </c>
      <c r="D164" s="25">
        <f>D20+D112</f>
        <v>3519306</v>
      </c>
      <c r="E164" s="47" t="s">
        <v>264</v>
      </c>
    </row>
  </sheetData>
  <sheetProtection/>
  <mergeCells count="19">
    <mergeCell ref="A4:D4"/>
    <mergeCell ref="A3:D3"/>
    <mergeCell ref="A2:D2"/>
    <mergeCell ref="C18:D18"/>
    <mergeCell ref="A16:B16"/>
    <mergeCell ref="A18:A19"/>
    <mergeCell ref="B18:B19"/>
    <mergeCell ref="A7:D7"/>
    <mergeCell ref="A13:D13"/>
    <mergeCell ref="A1:D1"/>
    <mergeCell ref="A8:D8"/>
    <mergeCell ref="B9:D9"/>
    <mergeCell ref="B11:D11"/>
    <mergeCell ref="B12:D12"/>
    <mergeCell ref="A17:D17"/>
    <mergeCell ref="A10:D10"/>
    <mergeCell ref="A15:D15"/>
    <mergeCell ref="A6:D6"/>
    <mergeCell ref="A5:D5"/>
  </mergeCells>
  <printOptions/>
  <pageMargins left="0.7480314960629921" right="0" top="0.1968503937007874" bottom="0.1968503937007874" header="0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Кравчук Т.Ю.</cp:lastModifiedBy>
  <cp:lastPrinted>2022-12-16T06:48:44Z</cp:lastPrinted>
  <dcterms:created xsi:type="dcterms:W3CDTF">2002-01-21T07:46:24Z</dcterms:created>
  <dcterms:modified xsi:type="dcterms:W3CDTF">2022-12-23T03:09:11Z</dcterms:modified>
  <cp:category/>
  <cp:version/>
  <cp:contentType/>
  <cp:contentStatus/>
</cp:coreProperties>
</file>