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9045" windowHeight="7275" activeTab="0"/>
  </bookViews>
  <sheets>
    <sheet name=" 2014" sheetId="1" r:id="rId1"/>
  </sheets>
  <definedNames>
    <definedName name="_xlnm._FilterDatabase" localSheetId="0" hidden="1">' 2014'!$A$15:$M$93</definedName>
    <definedName name="_xlnm.Print_Titles" localSheetId="0">' 2014'!$15:$15</definedName>
  </definedNames>
  <calcPr fullCalcOnLoad="1"/>
</workbook>
</file>

<file path=xl/sharedStrings.xml><?xml version="1.0" encoding="utf-8"?>
<sst xmlns="http://schemas.openxmlformats.org/spreadsheetml/2006/main" count="219" uniqueCount="76">
  <si>
    <t>п/н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</si>
  <si>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</si>
  <si>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</si>
  <si>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</si>
  <si>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</si>
  <si>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</si>
  <si>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</si>
  <si>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</si>
  <si>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</si>
  <si>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</si>
  <si>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</si>
  <si>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</si>
  <si>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</si>
  <si>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</si>
  <si>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</si>
  <si>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</si>
  <si>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</si>
  <si>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>11 01</t>
  </si>
  <si>
    <t>07 01</t>
  </si>
  <si>
    <t xml:space="preserve"> 09 09</t>
  </si>
  <si>
    <t>УО УКМО</t>
  </si>
  <si>
    <t>Финансовое управление Администрации УКМО</t>
  </si>
  <si>
    <t>01 13</t>
  </si>
  <si>
    <t>Код главного распорядителя</t>
  </si>
  <si>
    <t>01 06</t>
  </si>
  <si>
    <t>01 04</t>
  </si>
  <si>
    <t>Всего, в том числе:</t>
  </si>
  <si>
    <t>МКУ СОЦ</t>
  </si>
  <si>
    <t>04 12</t>
  </si>
  <si>
    <t>09 09</t>
  </si>
  <si>
    <t>Отдел культуры</t>
  </si>
  <si>
    <t xml:space="preserve">07 07 </t>
  </si>
  <si>
    <t xml:space="preserve">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</si>
  <si>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 xml:space="preserve"> Муниципальная  программа "Содействие в проведении районных мероприятий Усть-Кутского муниципального образования на 2013-2015 годы"</t>
  </si>
  <si>
    <t>Муниципальная  программа "Патриотическое воспитание и допризывная подготовка молодежи Усть-Кутского муниципального образования" на 2012-2014 гг.</t>
  </si>
  <si>
    <t>Муниципальная программа "Содействие развитию малого и среднего предпринимательства в Усть-Кутском муниципальном образовании" на 2012-2014 годы</t>
  </si>
  <si>
    <t>Муниципальная  программа "Развитие физической культуры и спорта в Усть-Кутском муниципальном образовании на 2013 - 2015 годы"</t>
  </si>
  <si>
    <t>Муниципальная 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</si>
  <si>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Муниципальная 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</si>
  <si>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</si>
  <si>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2014-2016гг."</t>
  </si>
  <si>
    <t>Муниципальная программа "Ориентир", направленная на профориентацию молодежи Усть-Кутского муниципального образования на 2014-2016 г.</t>
  </si>
  <si>
    <t>Муниципальная программа "Доступная среда для инвалидов и других маломобильных групп населения" на 2014-2015 годы</t>
  </si>
  <si>
    <t>Муниципальная программа "Развитие библиотек Усть-Кутского муниципального образования на 2014-2016 годы"</t>
  </si>
  <si>
    <t>Муниципальная программа "Приобщение подрастающего поколения к национальным традициям, возрождение и сохранение народного вокально-танцевального искусства Усть-Кутского района на 2014-2015 годы"</t>
  </si>
  <si>
    <t>Муниципальная программа "Профилактика социально значимых заболеваний в Усть-Кутском муниципальном образовании на 2013-2015 гг."</t>
  </si>
  <si>
    <t>200</t>
  </si>
  <si>
    <t>300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</si>
  <si>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 на 2013 - 2015 годы" муниципальной программы "Профилактика социально значимых заболеваний в Усть-Кутском муниципальном образовании на 2013-2015 г"</t>
  </si>
  <si>
    <t>Муниципальная программа "Информатизация Администрации Усть-Кутского муниципального образования на период 2013-2015 годы"</t>
  </si>
  <si>
    <t>100</t>
  </si>
  <si>
    <t>600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</si>
  <si>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</si>
  <si>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800</t>
  </si>
  <si>
    <t>Муниципальная 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</si>
  <si>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 xml:space="preserve">Муниципальная  программа "Комплексная профилактика правонарушений на территории Усть-Кутского муниципального образования на 2014-2016 годы" </t>
  </si>
  <si>
    <t>Муниципальная программа "Развитие правовой культуры населения Усть-Кутского муниципального образования на 2014-2016 годы"</t>
  </si>
  <si>
    <t xml:space="preserve">08 04 </t>
  </si>
  <si>
    <t>Муниципальная  программа "Повышение эффективности бюджетных расходов Усть-Кутского муниципального образования на  2012-2015 годы"</t>
  </si>
  <si>
    <t>КУМИ УКМО</t>
  </si>
  <si>
    <t>07 09</t>
  </si>
  <si>
    <t>400</t>
  </si>
  <si>
    <t xml:space="preserve">Отдел культуры </t>
  </si>
  <si>
    <t>План на 2014 год</t>
  </si>
  <si>
    <t>Факт на 01.01.2015 г.</t>
  </si>
  <si>
    <t>% исполнения к годовому плану</t>
  </si>
  <si>
    <t>Приложение № 5</t>
  </si>
  <si>
    <t xml:space="preserve">к решению Думы </t>
  </si>
  <si>
    <t xml:space="preserve">  Усть-Кутского муниципального образования</t>
  </si>
  <si>
    <t xml:space="preserve"> "Об исполнении районного бюджета за 2014 год" </t>
  </si>
  <si>
    <t>(тыс.рублей)</t>
  </si>
  <si>
    <t xml:space="preserve"> "Отчет об исполнении бюджета Усть-Кутского </t>
  </si>
  <si>
    <t>муниципального образования за 2014 год"</t>
  </si>
  <si>
    <t xml:space="preserve">Отчет об исполнении муниципальных  программ  Усть-Кутского муниципального образования за 2014 год </t>
  </si>
  <si>
    <t>Муниципальная  программа "Поддержка и развитие учреждений дошкольного образования Усть-Кутского муниципального образования на 2012- 2016 годы"</t>
  </si>
  <si>
    <t xml:space="preserve"> от  " 26 " мая 2015 г.  № 262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</si>
</sst>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0"/>
      <name val="Times New Roman"/>
      <family val="1"/>
    </font>
    <font>
      <sz val="17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60" applyNumberFormat="1" applyFont="1" applyFill="1" applyBorder="1" applyAlignment="1">
      <alignment horizontal="right" vertical="center" wrapText="1"/>
    </xf>
    <xf numFmtId="175" fontId="4" fillId="33" borderId="11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5" fontId="4" fillId="33" borderId="12" xfId="6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165" fontId="4" fillId="33" borderId="14" xfId="60" applyNumberFormat="1" applyFont="1" applyFill="1" applyBorder="1" applyAlignment="1">
      <alignment horizontal="right" vertical="center" wrapText="1"/>
    </xf>
    <xf numFmtId="175" fontId="4" fillId="33" borderId="15" xfId="6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65" fontId="4" fillId="33" borderId="17" xfId="60" applyNumberFormat="1" applyFont="1" applyFill="1" applyBorder="1" applyAlignment="1">
      <alignment horizontal="right" vertical="center" wrapText="1"/>
    </xf>
    <xf numFmtId="165" fontId="4" fillId="33" borderId="18" xfId="6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/>
    </xf>
    <xf numFmtId="165" fontId="3" fillId="33" borderId="12" xfId="60" applyNumberFormat="1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6" fontId="3" fillId="0" borderId="27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vertical="center" wrapText="1"/>
    </xf>
    <xf numFmtId="175" fontId="3" fillId="33" borderId="27" xfId="6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175" fontId="4" fillId="33" borderId="29" xfId="60" applyNumberFormat="1" applyFont="1" applyFill="1" applyBorder="1" applyAlignment="1">
      <alignment horizontal="center" vertical="center" wrapText="1"/>
    </xf>
    <xf numFmtId="175" fontId="4" fillId="33" borderId="30" xfId="60" applyNumberFormat="1" applyFont="1" applyFill="1" applyBorder="1" applyAlignment="1">
      <alignment horizontal="center" vertical="center" wrapText="1"/>
    </xf>
    <xf numFmtId="175" fontId="3" fillId="0" borderId="27" xfId="6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5" fontId="4" fillId="0" borderId="17" xfId="60" applyNumberFormat="1" applyFont="1" applyFill="1" applyBorder="1" applyAlignment="1">
      <alignment horizontal="right" vertical="center" wrapText="1"/>
    </xf>
    <xf numFmtId="175" fontId="4" fillId="0" borderId="29" xfId="6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3" fillId="33" borderId="25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6" fillId="0" borderId="0" xfId="60" applyFont="1" applyAlignment="1">
      <alignment horizontal="center" vertical="center" wrapText="1"/>
    </xf>
    <xf numFmtId="175" fontId="4" fillId="33" borderId="31" xfId="6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175" fontId="4" fillId="33" borderId="32" xfId="6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3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165" fontId="4" fillId="33" borderId="25" xfId="60" applyNumberFormat="1" applyFont="1" applyFill="1" applyBorder="1" applyAlignment="1">
      <alignment horizontal="right" vertical="center" wrapText="1"/>
    </xf>
    <xf numFmtId="175" fontId="3" fillId="33" borderId="26" xfId="60" applyNumberFormat="1" applyFont="1" applyFill="1" applyBorder="1" applyAlignment="1">
      <alignment horizontal="center" vertical="center" wrapText="1"/>
    </xf>
    <xf numFmtId="175" fontId="3" fillId="0" borderId="26" xfId="60" applyNumberFormat="1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65" fontId="3" fillId="0" borderId="25" xfId="6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165" fontId="4" fillId="0" borderId="34" xfId="60" applyNumberFormat="1" applyFont="1" applyFill="1" applyBorder="1" applyAlignment="1">
      <alignment horizontal="right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right" vertical="center" wrapText="1"/>
    </xf>
    <xf numFmtId="165" fontId="3" fillId="33" borderId="17" xfId="60" applyNumberFormat="1" applyFont="1" applyFill="1" applyBorder="1" applyAlignment="1">
      <alignment horizontal="right" vertical="center" wrapText="1"/>
    </xf>
    <xf numFmtId="165" fontId="3" fillId="33" borderId="25" xfId="60" applyNumberFormat="1" applyFont="1" applyFill="1" applyBorder="1" applyAlignment="1">
      <alignment horizontal="right" vertical="center" wrapText="1"/>
    </xf>
    <xf numFmtId="165" fontId="3" fillId="33" borderId="18" xfId="6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175" fontId="3" fillId="33" borderId="32" xfId="60" applyNumberFormat="1" applyFont="1" applyFill="1" applyBorder="1" applyAlignment="1">
      <alignment horizontal="center" vertical="center" wrapText="1"/>
    </xf>
    <xf numFmtId="175" fontId="3" fillId="0" borderId="32" xfId="6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5" fontId="4" fillId="33" borderId="20" xfId="6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175" fontId="3" fillId="33" borderId="25" xfId="6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175" fontId="3" fillId="0" borderId="25" xfId="60" applyNumberFormat="1" applyFont="1" applyFill="1" applyBorder="1" applyAlignment="1">
      <alignment horizontal="center" vertical="center" wrapText="1"/>
    </xf>
    <xf numFmtId="43" fontId="6" fillId="0" borderId="0" xfId="60" applyFont="1" applyAlignment="1">
      <alignment vertical="center" wrapText="1"/>
    </xf>
    <xf numFmtId="176" fontId="3" fillId="0" borderId="36" xfId="0" applyNumberFormat="1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/>
    </xf>
    <xf numFmtId="175" fontId="4" fillId="33" borderId="29" xfId="60" applyNumberFormat="1" applyFont="1" applyFill="1" applyBorder="1" applyAlignment="1">
      <alignment horizontal="center" vertical="center" wrapText="1"/>
    </xf>
    <xf numFmtId="175" fontId="4" fillId="0" borderId="32" xfId="6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22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 vertical="center" wrapText="1"/>
    </xf>
    <xf numFmtId="0" fontId="0" fillId="0" borderId="43" xfId="0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3" fontId="6" fillId="0" borderId="0" xfId="60" applyFont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4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175" fontId="4" fillId="33" borderId="32" xfId="6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="70" zoomScaleNormal="70" zoomScaleSheetLayoutView="70" workbookViewId="0" topLeftCell="A1">
      <selection activeCell="G15" sqref="G15"/>
    </sheetView>
  </sheetViews>
  <sheetFormatPr defaultColWidth="9.00390625" defaultRowHeight="12.75"/>
  <cols>
    <col min="1" max="1" width="4.75390625" style="3" customWidth="1"/>
    <col min="2" max="2" width="77.75390625" style="8" customWidth="1"/>
    <col min="3" max="3" width="23.875" style="3" customWidth="1"/>
    <col min="4" max="4" width="14.25390625" style="3" customWidth="1"/>
    <col min="5" max="5" width="12.25390625" style="3" customWidth="1"/>
    <col min="6" max="6" width="14.00390625" style="3" customWidth="1"/>
    <col min="7" max="7" width="13.375" style="3" customWidth="1"/>
    <col min="8" max="8" width="16.25390625" style="3" hidden="1" customWidth="1"/>
    <col min="9" max="9" width="14.25390625" style="3" customWidth="1"/>
    <col min="10" max="11" width="9.125" style="3" hidden="1" customWidth="1"/>
    <col min="12" max="12" width="15.25390625" style="3" customWidth="1"/>
    <col min="13" max="13" width="14.375" style="3" customWidth="1"/>
    <col min="14" max="16384" width="9.125" style="3" customWidth="1"/>
  </cols>
  <sheetData>
    <row r="1" spans="2:9" s="1" customFormat="1" ht="21.75" customHeight="1">
      <c r="B1" s="7"/>
      <c r="C1" s="3"/>
      <c r="D1" s="3"/>
      <c r="E1" s="3"/>
      <c r="F1" s="3"/>
      <c r="G1" s="185"/>
      <c r="H1" s="186"/>
      <c r="I1" s="186"/>
    </row>
    <row r="2" spans="2:13" s="1" customFormat="1" ht="21" customHeight="1">
      <c r="B2" s="7"/>
      <c r="C2" s="68"/>
      <c r="D2" s="57"/>
      <c r="E2" s="57"/>
      <c r="F2" s="128" t="s">
        <v>66</v>
      </c>
      <c r="G2" s="128"/>
      <c r="H2" s="128"/>
      <c r="I2" s="128"/>
      <c r="J2" s="128"/>
      <c r="K2" s="128"/>
      <c r="L2" s="128"/>
      <c r="M2" s="128"/>
    </row>
    <row r="3" spans="1:13" s="1" customFormat="1" ht="21" customHeight="1">
      <c r="A3" s="57"/>
      <c r="B3" s="57"/>
      <c r="C3" s="57"/>
      <c r="D3" s="57"/>
      <c r="E3" s="57"/>
      <c r="F3" s="129" t="s">
        <v>67</v>
      </c>
      <c r="G3" s="129"/>
      <c r="H3" s="129"/>
      <c r="I3" s="129"/>
      <c r="J3" s="129" t="s">
        <v>67</v>
      </c>
      <c r="K3" s="129"/>
      <c r="L3" s="129"/>
      <c r="M3" s="129"/>
    </row>
    <row r="4" spans="1:13" s="1" customFormat="1" ht="21" customHeight="1">
      <c r="A4" s="57"/>
      <c r="B4" s="57"/>
      <c r="C4" s="57"/>
      <c r="D4" s="57"/>
      <c r="E4" s="57"/>
      <c r="F4" s="164" t="s">
        <v>68</v>
      </c>
      <c r="G4" s="164"/>
      <c r="H4" s="164"/>
      <c r="I4" s="164"/>
      <c r="J4" s="164" t="s">
        <v>68</v>
      </c>
      <c r="K4" s="164"/>
      <c r="L4" s="164"/>
      <c r="M4" s="164"/>
    </row>
    <row r="5" spans="2:13" s="1" customFormat="1" ht="21" customHeight="1">
      <c r="B5" s="7"/>
      <c r="C5" s="69"/>
      <c r="D5" s="58"/>
      <c r="E5" s="58"/>
      <c r="F5" s="165" t="s">
        <v>71</v>
      </c>
      <c r="G5" s="165"/>
      <c r="H5" s="165"/>
      <c r="I5" s="165"/>
      <c r="J5" s="165" t="s">
        <v>69</v>
      </c>
      <c r="K5" s="165"/>
      <c r="L5" s="165"/>
      <c r="M5" s="165"/>
    </row>
    <row r="6" spans="2:13" s="1" customFormat="1" ht="21" customHeight="1">
      <c r="B6" s="7"/>
      <c r="C6" s="69"/>
      <c r="D6" s="58"/>
      <c r="E6" s="58"/>
      <c r="F6" s="165" t="s">
        <v>72</v>
      </c>
      <c r="G6" s="165"/>
      <c r="H6" s="165"/>
      <c r="I6" s="165"/>
      <c r="J6" s="165"/>
      <c r="K6" s="165"/>
      <c r="L6" s="165"/>
      <c r="M6" s="165"/>
    </row>
    <row r="7" spans="2:13" s="1" customFormat="1" ht="20.25" customHeight="1">
      <c r="B7" s="7"/>
      <c r="C7" s="69"/>
      <c r="D7" s="59"/>
      <c r="E7" s="59"/>
      <c r="F7" s="175" t="s">
        <v>75</v>
      </c>
      <c r="G7" s="175"/>
      <c r="H7" s="175"/>
      <c r="I7" s="175"/>
      <c r="J7" s="175"/>
      <c r="K7" s="175"/>
      <c r="L7" s="175"/>
      <c r="M7" s="175"/>
    </row>
    <row r="8" s="2" customFormat="1" ht="47.25" customHeight="1"/>
    <row r="9" spans="1:13" s="2" customFormat="1" ht="47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2" customFormat="1" ht="47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4" s="2" customFormat="1" ht="47.25" customHeight="1">
      <c r="A11" s="170" t="s">
        <v>73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23"/>
    </row>
    <row r="12" spans="1:13" s="2" customFormat="1" ht="47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9" ht="7.5" customHeight="1">
      <c r="B13" s="4"/>
      <c r="C13" s="4"/>
      <c r="D13" s="4"/>
      <c r="E13" s="4"/>
      <c r="F13" s="4"/>
      <c r="G13" s="4"/>
      <c r="H13" s="4"/>
      <c r="I13" s="4"/>
    </row>
    <row r="14" spans="9:13" ht="22.5" customHeight="1" thickBot="1">
      <c r="I14" s="5"/>
      <c r="M14" s="3" t="s">
        <v>70</v>
      </c>
    </row>
    <row r="15" spans="1:13" s="23" customFormat="1" ht="84" customHeight="1" thickBot="1">
      <c r="A15" s="36" t="s">
        <v>0</v>
      </c>
      <c r="B15" s="37" t="s">
        <v>15</v>
      </c>
      <c r="C15" s="38" t="s">
        <v>14</v>
      </c>
      <c r="D15" s="38" t="s">
        <v>3</v>
      </c>
      <c r="E15" s="39" t="s">
        <v>23</v>
      </c>
      <c r="F15" s="38" t="s">
        <v>4</v>
      </c>
      <c r="G15" s="38" t="s">
        <v>5</v>
      </c>
      <c r="H15" s="38" t="s">
        <v>8</v>
      </c>
      <c r="I15" s="40" t="s">
        <v>63</v>
      </c>
      <c r="J15" s="17"/>
      <c r="K15" s="17"/>
      <c r="L15" s="40" t="s">
        <v>64</v>
      </c>
      <c r="M15" s="40" t="s">
        <v>65</v>
      </c>
    </row>
    <row r="16" spans="1:13" s="23" customFormat="1" ht="24" customHeight="1" thickBot="1">
      <c r="A16" s="191">
        <v>1</v>
      </c>
      <c r="B16" s="142" t="s">
        <v>45</v>
      </c>
      <c r="C16" s="86" t="s">
        <v>26</v>
      </c>
      <c r="D16" s="87"/>
      <c r="E16" s="88"/>
      <c r="F16" s="87"/>
      <c r="G16" s="87"/>
      <c r="H16" s="38"/>
      <c r="I16" s="71">
        <f>I17+I18+I19</f>
        <v>3271.4</v>
      </c>
      <c r="J16" s="89"/>
      <c r="K16" s="89"/>
      <c r="L16" s="71">
        <f>L17+L18+L19</f>
        <v>3271.4</v>
      </c>
      <c r="M16" s="71">
        <f>L16*100/I16</f>
        <v>100</v>
      </c>
    </row>
    <row r="17" spans="1:13" s="23" customFormat="1" ht="39" customHeight="1" thickBot="1">
      <c r="A17" s="192"/>
      <c r="B17" s="166"/>
      <c r="C17" s="78" t="s">
        <v>1</v>
      </c>
      <c r="D17" s="52" t="s">
        <v>19</v>
      </c>
      <c r="E17" s="52">
        <v>917</v>
      </c>
      <c r="F17" s="52">
        <v>7950100</v>
      </c>
      <c r="G17" s="54" t="s">
        <v>46</v>
      </c>
      <c r="H17" s="16">
        <v>830</v>
      </c>
      <c r="I17" s="61">
        <v>60</v>
      </c>
      <c r="L17" s="61">
        <v>60</v>
      </c>
      <c r="M17" s="85">
        <f aca="true" t="shared" si="0" ref="M17:M67">L17*100/I17</f>
        <v>100</v>
      </c>
    </row>
    <row r="18" spans="1:13" s="23" customFormat="1" ht="42" customHeight="1" thickBot="1">
      <c r="A18" s="192"/>
      <c r="B18" s="187" t="s">
        <v>48</v>
      </c>
      <c r="C18" s="80" t="s">
        <v>59</v>
      </c>
      <c r="D18" s="51" t="s">
        <v>29</v>
      </c>
      <c r="E18" s="51">
        <v>913</v>
      </c>
      <c r="F18" s="51">
        <v>7950100</v>
      </c>
      <c r="G18" s="53" t="s">
        <v>61</v>
      </c>
      <c r="H18" s="24"/>
      <c r="I18" s="60">
        <v>2200</v>
      </c>
      <c r="L18" s="60">
        <v>2200</v>
      </c>
      <c r="M18" s="43">
        <f t="shared" si="0"/>
        <v>100</v>
      </c>
    </row>
    <row r="19" spans="1:13" s="23" customFormat="1" ht="44.25" customHeight="1" thickBot="1">
      <c r="A19" s="193"/>
      <c r="B19" s="188"/>
      <c r="C19" s="46" t="s">
        <v>1</v>
      </c>
      <c r="D19" s="18" t="s">
        <v>29</v>
      </c>
      <c r="E19" s="18">
        <v>917</v>
      </c>
      <c r="F19" s="18">
        <v>7950100</v>
      </c>
      <c r="G19" s="19" t="s">
        <v>47</v>
      </c>
      <c r="H19" s="20"/>
      <c r="I19" s="21">
        <v>1011.4</v>
      </c>
      <c r="J19" s="22"/>
      <c r="K19" s="22"/>
      <c r="L19" s="21">
        <v>1011.4</v>
      </c>
      <c r="M19" s="43">
        <f t="shared" si="0"/>
        <v>100</v>
      </c>
    </row>
    <row r="20" spans="1:13" s="23" customFormat="1" ht="21" customHeight="1" thickBot="1">
      <c r="A20" s="130">
        <v>2</v>
      </c>
      <c r="B20" s="135" t="s">
        <v>49</v>
      </c>
      <c r="C20" s="90" t="s">
        <v>26</v>
      </c>
      <c r="D20" s="91"/>
      <c r="E20" s="91"/>
      <c r="F20" s="91"/>
      <c r="G20" s="92"/>
      <c r="H20" s="93"/>
      <c r="I20" s="94">
        <f>SUM(I21:I23)</f>
        <v>713.4</v>
      </c>
      <c r="J20" s="89"/>
      <c r="K20" s="89"/>
      <c r="L20" s="95">
        <f>SUM(L21:L23)</f>
        <v>338.6</v>
      </c>
      <c r="M20" s="71">
        <f t="shared" si="0"/>
        <v>47.462853938884216</v>
      </c>
    </row>
    <row r="21" spans="1:13" s="23" customFormat="1" ht="38.25" customHeight="1" thickBot="1">
      <c r="A21" s="131"/>
      <c r="B21" s="189"/>
      <c r="C21" s="78" t="s">
        <v>1</v>
      </c>
      <c r="D21" s="52" t="s">
        <v>25</v>
      </c>
      <c r="E21" s="52">
        <v>917</v>
      </c>
      <c r="F21" s="52">
        <v>7950300</v>
      </c>
      <c r="G21" s="54" t="s">
        <v>46</v>
      </c>
      <c r="H21" s="16">
        <v>325</v>
      </c>
      <c r="I21" s="61">
        <v>513.4</v>
      </c>
      <c r="L21" s="61">
        <v>238.6</v>
      </c>
      <c r="M21" s="85">
        <f t="shared" si="0"/>
        <v>46.47448383326841</v>
      </c>
    </row>
    <row r="22" spans="1:13" s="23" customFormat="1" ht="29.25" customHeight="1" thickBot="1">
      <c r="A22" s="131"/>
      <c r="B22" s="189"/>
      <c r="C22" s="194" t="s">
        <v>21</v>
      </c>
      <c r="D22" s="41" t="s">
        <v>24</v>
      </c>
      <c r="E22" s="41">
        <v>910</v>
      </c>
      <c r="F22" s="41">
        <v>7950300</v>
      </c>
      <c r="G22" s="9" t="s">
        <v>50</v>
      </c>
      <c r="H22" s="10"/>
      <c r="I22" s="11">
        <v>20</v>
      </c>
      <c r="L22" s="11">
        <v>0</v>
      </c>
      <c r="M22" s="43">
        <f t="shared" si="0"/>
        <v>0</v>
      </c>
    </row>
    <row r="23" spans="1:13" s="23" customFormat="1" ht="36" customHeight="1" thickBot="1">
      <c r="A23" s="132"/>
      <c r="B23" s="190"/>
      <c r="C23" s="195"/>
      <c r="D23" s="80" t="s">
        <v>24</v>
      </c>
      <c r="E23" s="80">
        <v>910</v>
      </c>
      <c r="F23" s="80">
        <v>7950300</v>
      </c>
      <c r="G23" s="82" t="s">
        <v>46</v>
      </c>
      <c r="H23" s="25"/>
      <c r="I23" s="75">
        <v>180</v>
      </c>
      <c r="L23" s="75">
        <v>100</v>
      </c>
      <c r="M23" s="96">
        <f t="shared" si="0"/>
        <v>55.55555555555556</v>
      </c>
    </row>
    <row r="24" spans="1:13" s="23" customFormat="1" ht="24" customHeight="1" thickBot="1">
      <c r="A24" s="167">
        <v>3</v>
      </c>
      <c r="B24" s="172" t="s">
        <v>36</v>
      </c>
      <c r="C24" s="90" t="s">
        <v>26</v>
      </c>
      <c r="D24" s="91"/>
      <c r="E24" s="91"/>
      <c r="F24" s="91"/>
      <c r="G24" s="92"/>
      <c r="H24" s="93"/>
      <c r="I24" s="94">
        <f>SUM(I25:I27)</f>
        <v>5334</v>
      </c>
      <c r="J24" s="89"/>
      <c r="K24" s="89"/>
      <c r="L24" s="95">
        <f>SUM(L25:L27)</f>
        <v>3247.9</v>
      </c>
      <c r="M24" s="71">
        <f t="shared" si="0"/>
        <v>60.89051368578927</v>
      </c>
    </row>
    <row r="25" spans="1:13" s="23" customFormat="1" ht="26.25" customHeight="1" thickBot="1">
      <c r="A25" s="168"/>
      <c r="B25" s="173"/>
      <c r="C25" s="137" t="s">
        <v>27</v>
      </c>
      <c r="D25" s="52" t="s">
        <v>17</v>
      </c>
      <c r="E25" s="52">
        <v>913</v>
      </c>
      <c r="F25" s="52">
        <v>7950400</v>
      </c>
      <c r="G25" s="54" t="s">
        <v>50</v>
      </c>
      <c r="H25" s="16"/>
      <c r="I25" s="61">
        <v>677</v>
      </c>
      <c r="L25" s="61">
        <v>600.4</v>
      </c>
      <c r="M25" s="85">
        <f t="shared" si="0"/>
        <v>88.68537666174298</v>
      </c>
    </row>
    <row r="26" spans="1:13" s="23" customFormat="1" ht="26.25" customHeight="1" thickBot="1">
      <c r="A26" s="168"/>
      <c r="B26" s="173"/>
      <c r="C26" s="138"/>
      <c r="D26" s="80" t="s">
        <v>17</v>
      </c>
      <c r="E26" s="80">
        <v>913</v>
      </c>
      <c r="F26" s="80">
        <v>7950400</v>
      </c>
      <c r="G26" s="82" t="s">
        <v>46</v>
      </c>
      <c r="H26" s="25"/>
      <c r="I26" s="75">
        <v>1513</v>
      </c>
      <c r="L26" s="75">
        <v>1347.5</v>
      </c>
      <c r="M26" s="43">
        <f t="shared" si="0"/>
        <v>89.06146728354263</v>
      </c>
    </row>
    <row r="27" spans="1:13" s="23" customFormat="1" ht="26.25" customHeight="1" thickBot="1">
      <c r="A27" s="171"/>
      <c r="B27" s="174"/>
      <c r="C27" s="56" t="s">
        <v>1</v>
      </c>
      <c r="D27" s="80" t="s">
        <v>17</v>
      </c>
      <c r="E27" s="80">
        <v>917</v>
      </c>
      <c r="F27" s="80">
        <v>7950400</v>
      </c>
      <c r="G27" s="82" t="s">
        <v>46</v>
      </c>
      <c r="H27" s="25"/>
      <c r="I27" s="75">
        <v>3144</v>
      </c>
      <c r="L27" s="75">
        <v>1300</v>
      </c>
      <c r="M27" s="96">
        <f t="shared" si="0"/>
        <v>41.348600508905854</v>
      </c>
    </row>
    <row r="28" spans="1:13" s="23" customFormat="1" ht="23.25" customHeight="1" thickBot="1">
      <c r="A28" s="167">
        <v>4</v>
      </c>
      <c r="B28" s="142" t="s">
        <v>37</v>
      </c>
      <c r="C28" s="90" t="s">
        <v>26</v>
      </c>
      <c r="D28" s="91"/>
      <c r="E28" s="91"/>
      <c r="F28" s="91"/>
      <c r="G28" s="92"/>
      <c r="H28" s="93"/>
      <c r="I28" s="94">
        <f>SUM(I29:I34)</f>
        <v>5121.9</v>
      </c>
      <c r="J28" s="89"/>
      <c r="K28" s="89"/>
      <c r="L28" s="95">
        <f>SUM(L29:L34)</f>
        <v>5002.5</v>
      </c>
      <c r="M28" s="71">
        <f t="shared" si="0"/>
        <v>97.66883383119546</v>
      </c>
    </row>
    <row r="29" spans="1:13" s="23" customFormat="1" ht="26.25" customHeight="1" thickBot="1">
      <c r="A29" s="168"/>
      <c r="B29" s="143"/>
      <c r="C29" s="78" t="s">
        <v>20</v>
      </c>
      <c r="D29" s="52" t="s">
        <v>18</v>
      </c>
      <c r="E29" s="52">
        <v>907</v>
      </c>
      <c r="F29" s="52">
        <v>7950500</v>
      </c>
      <c r="G29" s="54" t="s">
        <v>46</v>
      </c>
      <c r="H29" s="16"/>
      <c r="I29" s="61">
        <v>240.4</v>
      </c>
      <c r="L29" s="61">
        <v>240.4</v>
      </c>
      <c r="M29" s="85">
        <f t="shared" si="0"/>
        <v>100</v>
      </c>
    </row>
    <row r="30" spans="1:13" s="23" customFormat="1" ht="26.25" customHeight="1" thickBot="1">
      <c r="A30" s="168"/>
      <c r="B30" s="143"/>
      <c r="C30" s="79" t="s">
        <v>20</v>
      </c>
      <c r="D30" s="41" t="s">
        <v>18</v>
      </c>
      <c r="E30" s="41">
        <v>907</v>
      </c>
      <c r="F30" s="41">
        <v>7950500</v>
      </c>
      <c r="G30" s="9" t="s">
        <v>51</v>
      </c>
      <c r="H30" s="10"/>
      <c r="I30" s="11">
        <v>23.5</v>
      </c>
      <c r="L30" s="11">
        <v>23.5</v>
      </c>
      <c r="M30" s="43">
        <f t="shared" si="0"/>
        <v>100</v>
      </c>
    </row>
    <row r="31" spans="1:13" s="23" customFormat="1" ht="26.25" customHeight="1" thickBot="1">
      <c r="A31" s="168"/>
      <c r="B31" s="143"/>
      <c r="C31" s="79" t="s">
        <v>20</v>
      </c>
      <c r="D31" s="41" t="s">
        <v>13</v>
      </c>
      <c r="E31" s="41">
        <v>907</v>
      </c>
      <c r="F31" s="41">
        <v>7950500</v>
      </c>
      <c r="G31" s="9" t="s">
        <v>50</v>
      </c>
      <c r="H31" s="10"/>
      <c r="I31" s="11">
        <v>353.6</v>
      </c>
      <c r="L31" s="11">
        <v>353.6</v>
      </c>
      <c r="M31" s="43">
        <f t="shared" si="0"/>
        <v>100</v>
      </c>
    </row>
    <row r="32" spans="1:13" s="23" customFormat="1" ht="26.25" customHeight="1" thickBot="1">
      <c r="A32" s="168"/>
      <c r="B32" s="143"/>
      <c r="C32" s="79" t="s">
        <v>20</v>
      </c>
      <c r="D32" s="41" t="s">
        <v>13</v>
      </c>
      <c r="E32" s="41">
        <v>907</v>
      </c>
      <c r="F32" s="41">
        <v>7950500</v>
      </c>
      <c r="G32" s="9" t="s">
        <v>46</v>
      </c>
      <c r="H32" s="10"/>
      <c r="I32" s="11">
        <v>1230.1</v>
      </c>
      <c r="L32" s="11">
        <v>1220.8</v>
      </c>
      <c r="M32" s="43">
        <f t="shared" si="0"/>
        <v>99.24396390537355</v>
      </c>
    </row>
    <row r="33" spans="1:13" s="23" customFormat="1" ht="26.25" customHeight="1" thickBot="1">
      <c r="A33" s="168"/>
      <c r="B33" s="143"/>
      <c r="C33" s="79" t="s">
        <v>20</v>
      </c>
      <c r="D33" s="41" t="s">
        <v>9</v>
      </c>
      <c r="E33" s="41">
        <v>907</v>
      </c>
      <c r="F33" s="41">
        <v>7950500</v>
      </c>
      <c r="G33" s="9" t="s">
        <v>50</v>
      </c>
      <c r="H33" s="10"/>
      <c r="I33" s="11">
        <v>1207.7</v>
      </c>
      <c r="L33" s="11">
        <v>1207.7</v>
      </c>
      <c r="M33" s="43">
        <f t="shared" si="0"/>
        <v>100</v>
      </c>
    </row>
    <row r="34" spans="1:13" s="23" customFormat="1" ht="26.25" customHeight="1" thickBot="1">
      <c r="A34" s="169"/>
      <c r="B34" s="144"/>
      <c r="C34" s="44" t="s">
        <v>20</v>
      </c>
      <c r="D34" s="19" t="s">
        <v>9</v>
      </c>
      <c r="E34" s="18">
        <v>907</v>
      </c>
      <c r="F34" s="18">
        <v>7950500</v>
      </c>
      <c r="G34" s="19" t="s">
        <v>46</v>
      </c>
      <c r="H34" s="20"/>
      <c r="I34" s="21">
        <v>2066.6</v>
      </c>
      <c r="J34" s="22"/>
      <c r="K34" s="22"/>
      <c r="L34" s="21">
        <v>1956.5</v>
      </c>
      <c r="M34" s="43">
        <f t="shared" si="0"/>
        <v>94.67240878738025</v>
      </c>
    </row>
    <row r="35" spans="1:13" s="23" customFormat="1" ht="19.5" customHeight="1" thickBot="1">
      <c r="A35" s="160">
        <v>5</v>
      </c>
      <c r="B35" s="162" t="s">
        <v>40</v>
      </c>
      <c r="C35" s="86" t="s">
        <v>26</v>
      </c>
      <c r="D35" s="88"/>
      <c r="E35" s="87"/>
      <c r="F35" s="87"/>
      <c r="G35" s="88"/>
      <c r="H35" s="98"/>
      <c r="I35" s="95">
        <f>I36</f>
        <v>2586.7</v>
      </c>
      <c r="J35" s="99"/>
      <c r="K35" s="99"/>
      <c r="L35" s="95">
        <f>L36</f>
        <v>2586.7</v>
      </c>
      <c r="M35" s="71">
        <f t="shared" si="0"/>
        <v>100</v>
      </c>
    </row>
    <row r="36" spans="1:13" s="23" customFormat="1" ht="35.25" customHeight="1" thickBot="1">
      <c r="A36" s="161"/>
      <c r="B36" s="163"/>
      <c r="C36" s="97" t="s">
        <v>20</v>
      </c>
      <c r="D36" s="64" t="s">
        <v>13</v>
      </c>
      <c r="E36" s="64">
        <v>907</v>
      </c>
      <c r="F36" s="64">
        <v>7953700</v>
      </c>
      <c r="G36" s="65" t="s">
        <v>46</v>
      </c>
      <c r="H36" s="66"/>
      <c r="I36" s="67">
        <v>2586.7</v>
      </c>
      <c r="J36" s="63"/>
      <c r="K36" s="63"/>
      <c r="L36" s="67">
        <v>2586.7</v>
      </c>
      <c r="M36" s="85">
        <f t="shared" si="0"/>
        <v>100</v>
      </c>
    </row>
    <row r="37" spans="1:13" s="23" customFormat="1" ht="24" customHeight="1" thickBot="1">
      <c r="A37" s="178">
        <v>6</v>
      </c>
      <c r="B37" s="176" t="s">
        <v>39</v>
      </c>
      <c r="C37" s="86" t="s">
        <v>26</v>
      </c>
      <c r="D37" s="87"/>
      <c r="E37" s="87"/>
      <c r="F37" s="87"/>
      <c r="G37" s="88"/>
      <c r="H37" s="98"/>
      <c r="I37" s="95">
        <f>SUM(I38:I38)</f>
        <v>124</v>
      </c>
      <c r="J37" s="99"/>
      <c r="K37" s="99"/>
      <c r="L37" s="95">
        <f>SUM(L38:L38)</f>
        <v>124</v>
      </c>
      <c r="M37" s="71">
        <f t="shared" si="0"/>
        <v>100</v>
      </c>
    </row>
    <row r="38" spans="1:13" s="23" customFormat="1" ht="35.25" customHeight="1" thickBot="1">
      <c r="A38" s="179"/>
      <c r="B38" s="177"/>
      <c r="C38" s="100" t="s">
        <v>20</v>
      </c>
      <c r="D38" s="64" t="s">
        <v>13</v>
      </c>
      <c r="E38" s="64">
        <v>907</v>
      </c>
      <c r="F38" s="64">
        <v>7953800</v>
      </c>
      <c r="G38" s="65" t="s">
        <v>50</v>
      </c>
      <c r="H38" s="101"/>
      <c r="I38" s="67">
        <v>124</v>
      </c>
      <c r="J38" s="63"/>
      <c r="K38" s="63"/>
      <c r="L38" s="67">
        <v>124</v>
      </c>
      <c r="M38" s="102">
        <f t="shared" si="0"/>
        <v>100</v>
      </c>
    </row>
    <row r="39" spans="1:13" s="23" customFormat="1" ht="28.5" customHeight="1" thickBot="1">
      <c r="A39" s="139">
        <v>7</v>
      </c>
      <c r="B39" s="133" t="s">
        <v>55</v>
      </c>
      <c r="C39" s="90" t="s">
        <v>26</v>
      </c>
      <c r="D39" s="38"/>
      <c r="E39" s="38"/>
      <c r="F39" s="38"/>
      <c r="G39" s="38"/>
      <c r="H39" s="103"/>
      <c r="I39" s="94">
        <f>I40</f>
        <v>62</v>
      </c>
      <c r="J39" s="89"/>
      <c r="K39" s="89"/>
      <c r="L39" s="95">
        <f>L40</f>
        <v>62</v>
      </c>
      <c r="M39" s="71">
        <f t="shared" si="0"/>
        <v>100</v>
      </c>
    </row>
    <row r="40" spans="1:13" s="23" customFormat="1" ht="28.5" customHeight="1" thickBot="1">
      <c r="A40" s="155"/>
      <c r="B40" s="134"/>
      <c r="C40" s="45" t="s">
        <v>1</v>
      </c>
      <c r="D40" s="51" t="s">
        <v>6</v>
      </c>
      <c r="E40" s="51">
        <v>917</v>
      </c>
      <c r="F40" s="51">
        <v>7950800</v>
      </c>
      <c r="G40" s="53" t="s">
        <v>46</v>
      </c>
      <c r="H40" s="30">
        <v>50</v>
      </c>
      <c r="I40" s="60">
        <v>62</v>
      </c>
      <c r="L40" s="60">
        <v>62</v>
      </c>
      <c r="M40" s="85">
        <f t="shared" si="0"/>
        <v>100</v>
      </c>
    </row>
    <row r="41" spans="1:13" s="23" customFormat="1" ht="24.75" customHeight="1" thickBot="1">
      <c r="A41" s="139">
        <v>8</v>
      </c>
      <c r="B41" s="133" t="s">
        <v>33</v>
      </c>
      <c r="C41" s="48" t="s">
        <v>26</v>
      </c>
      <c r="D41" s="33"/>
      <c r="E41" s="33"/>
      <c r="F41" s="33"/>
      <c r="G41" s="49"/>
      <c r="H41" s="34"/>
      <c r="I41" s="47">
        <f>I42+I43</f>
        <v>1025.9</v>
      </c>
      <c r="L41" s="62">
        <f>L42+L43</f>
        <v>932.5</v>
      </c>
      <c r="M41" s="43">
        <f t="shared" si="0"/>
        <v>90.89579881080026</v>
      </c>
    </row>
    <row r="42" spans="1:13" s="23" customFormat="1" ht="24.75" customHeight="1" thickBot="1">
      <c r="A42" s="140"/>
      <c r="B42" s="153"/>
      <c r="C42" s="79" t="s">
        <v>1</v>
      </c>
      <c r="D42" s="41" t="s">
        <v>11</v>
      </c>
      <c r="E42" s="41">
        <v>917</v>
      </c>
      <c r="F42" s="41">
        <v>7950900</v>
      </c>
      <c r="G42" s="9" t="s">
        <v>46</v>
      </c>
      <c r="H42" s="12"/>
      <c r="I42" s="11">
        <v>204</v>
      </c>
      <c r="J42" s="22"/>
      <c r="K42" s="22"/>
      <c r="L42" s="11">
        <v>204</v>
      </c>
      <c r="M42" s="43">
        <f t="shared" si="0"/>
        <v>100</v>
      </c>
    </row>
    <row r="43" spans="1:13" s="23" customFormat="1" ht="24" customHeight="1" thickBot="1">
      <c r="A43" s="155"/>
      <c r="B43" s="134"/>
      <c r="C43" s="77" t="s">
        <v>1</v>
      </c>
      <c r="D43" s="51" t="s">
        <v>11</v>
      </c>
      <c r="E43" s="51">
        <v>917</v>
      </c>
      <c r="F43" s="51">
        <v>7950900</v>
      </c>
      <c r="G43" s="53" t="s">
        <v>51</v>
      </c>
      <c r="H43" s="104">
        <v>1152</v>
      </c>
      <c r="I43" s="60">
        <v>821.9</v>
      </c>
      <c r="J43" s="17"/>
      <c r="K43" s="17"/>
      <c r="L43" s="60">
        <v>728.5</v>
      </c>
      <c r="M43" s="96">
        <f t="shared" si="0"/>
        <v>88.63608711522083</v>
      </c>
    </row>
    <row r="44" spans="1:13" s="23" customFormat="1" ht="24" customHeight="1" thickBot="1">
      <c r="A44" s="130">
        <v>9</v>
      </c>
      <c r="B44" s="133" t="s">
        <v>42</v>
      </c>
      <c r="C44" s="90" t="s">
        <v>26</v>
      </c>
      <c r="D44" s="91"/>
      <c r="E44" s="91"/>
      <c r="F44" s="91"/>
      <c r="G44" s="92"/>
      <c r="H44" s="105"/>
      <c r="I44" s="94">
        <f>SUM(I45:I46)</f>
        <v>250</v>
      </c>
      <c r="J44" s="89"/>
      <c r="K44" s="89"/>
      <c r="L44" s="95">
        <f>SUM(L45:L46)</f>
        <v>250</v>
      </c>
      <c r="M44" s="71">
        <f t="shared" si="0"/>
        <v>100</v>
      </c>
    </row>
    <row r="45" spans="1:13" s="23" customFormat="1" ht="26.25" customHeight="1" thickBot="1">
      <c r="A45" s="131"/>
      <c r="B45" s="182"/>
      <c r="C45" s="78" t="s">
        <v>30</v>
      </c>
      <c r="D45" s="52" t="s">
        <v>10</v>
      </c>
      <c r="E45" s="52">
        <v>904</v>
      </c>
      <c r="F45" s="52">
        <v>7954000</v>
      </c>
      <c r="G45" s="54" t="s">
        <v>46</v>
      </c>
      <c r="H45" s="28"/>
      <c r="I45" s="61">
        <v>40</v>
      </c>
      <c r="J45" s="22"/>
      <c r="K45" s="22"/>
      <c r="L45" s="61">
        <v>40</v>
      </c>
      <c r="M45" s="85">
        <f t="shared" si="0"/>
        <v>100</v>
      </c>
    </row>
    <row r="46" spans="1:13" s="23" customFormat="1" ht="26.25" customHeight="1" thickBot="1">
      <c r="A46" s="132"/>
      <c r="B46" s="207"/>
      <c r="C46" s="76" t="s">
        <v>20</v>
      </c>
      <c r="D46" s="80" t="s">
        <v>13</v>
      </c>
      <c r="E46" s="80">
        <v>907</v>
      </c>
      <c r="F46" s="80">
        <v>7954000</v>
      </c>
      <c r="G46" s="82" t="s">
        <v>46</v>
      </c>
      <c r="H46" s="106"/>
      <c r="I46" s="75">
        <v>210</v>
      </c>
      <c r="J46" s="17"/>
      <c r="K46" s="17"/>
      <c r="L46" s="75">
        <v>210</v>
      </c>
      <c r="M46" s="96">
        <f t="shared" si="0"/>
        <v>100</v>
      </c>
    </row>
    <row r="47" spans="1:13" s="23" customFormat="1" ht="29.25" customHeight="1" thickBot="1">
      <c r="A47" s="156">
        <v>10</v>
      </c>
      <c r="B47" s="133" t="s">
        <v>52</v>
      </c>
      <c r="C47" s="90" t="s">
        <v>26</v>
      </c>
      <c r="D47" s="38"/>
      <c r="E47" s="38"/>
      <c r="F47" s="38"/>
      <c r="G47" s="39"/>
      <c r="H47" s="105"/>
      <c r="I47" s="94">
        <v>750</v>
      </c>
      <c r="J47" s="89"/>
      <c r="K47" s="89"/>
      <c r="L47" s="95">
        <v>750</v>
      </c>
      <c r="M47" s="71">
        <f t="shared" si="0"/>
        <v>100</v>
      </c>
    </row>
    <row r="48" spans="1:13" s="23" customFormat="1" ht="36.75" customHeight="1" thickBot="1">
      <c r="A48" s="155"/>
      <c r="B48" s="134"/>
      <c r="C48" s="77" t="s">
        <v>2</v>
      </c>
      <c r="D48" s="51" t="s">
        <v>7</v>
      </c>
      <c r="E48" s="51">
        <v>902</v>
      </c>
      <c r="F48" s="51">
        <v>7951100</v>
      </c>
      <c r="G48" s="53" t="s">
        <v>53</v>
      </c>
      <c r="H48" s="30">
        <v>2454</v>
      </c>
      <c r="I48" s="60">
        <v>750</v>
      </c>
      <c r="L48" s="60">
        <v>750</v>
      </c>
      <c r="M48" s="102">
        <f t="shared" si="0"/>
        <v>100</v>
      </c>
    </row>
    <row r="49" spans="1:13" s="23" customFormat="1" ht="23.25" customHeight="1" thickBot="1">
      <c r="A49" s="157">
        <v>11</v>
      </c>
      <c r="B49" s="133" t="s">
        <v>58</v>
      </c>
      <c r="C49" s="90" t="s">
        <v>26</v>
      </c>
      <c r="D49" s="91"/>
      <c r="E49" s="91"/>
      <c r="F49" s="91"/>
      <c r="G49" s="91"/>
      <c r="H49" s="107"/>
      <c r="I49" s="94">
        <f>SUM(I50:I58)</f>
        <v>22883.999999999996</v>
      </c>
      <c r="J49" s="89"/>
      <c r="K49" s="89"/>
      <c r="L49" s="95">
        <f>SUM(L50:L58)</f>
        <v>22766.199999999997</v>
      </c>
      <c r="M49" s="71">
        <f t="shared" si="0"/>
        <v>99.48522985492046</v>
      </c>
    </row>
    <row r="50" spans="1:13" s="23" customFormat="1" ht="23.25" customHeight="1" thickBot="1">
      <c r="A50" s="158"/>
      <c r="B50" s="182"/>
      <c r="C50" s="145" t="s">
        <v>21</v>
      </c>
      <c r="D50" s="52" t="s">
        <v>24</v>
      </c>
      <c r="E50" s="52">
        <v>910</v>
      </c>
      <c r="F50" s="52">
        <v>7951700</v>
      </c>
      <c r="G50" s="52">
        <v>100</v>
      </c>
      <c r="H50" s="26"/>
      <c r="I50" s="61">
        <v>95</v>
      </c>
      <c r="J50" s="22"/>
      <c r="K50" s="22"/>
      <c r="L50" s="61">
        <v>28.3</v>
      </c>
      <c r="M50" s="85">
        <f t="shared" si="0"/>
        <v>29.789473684210527</v>
      </c>
    </row>
    <row r="51" spans="1:13" s="23" customFormat="1" ht="22.5" customHeight="1" thickBot="1">
      <c r="A51" s="158"/>
      <c r="B51" s="182"/>
      <c r="C51" s="147"/>
      <c r="D51" s="41" t="s">
        <v>24</v>
      </c>
      <c r="E51" s="41">
        <v>910</v>
      </c>
      <c r="F51" s="41">
        <v>7951700</v>
      </c>
      <c r="G51" s="41">
        <v>200</v>
      </c>
      <c r="H51" s="12"/>
      <c r="I51" s="11">
        <v>405</v>
      </c>
      <c r="L51" s="11">
        <v>353.9</v>
      </c>
      <c r="M51" s="43">
        <f t="shared" si="0"/>
        <v>87.38271604938272</v>
      </c>
    </row>
    <row r="52" spans="1:13" s="23" customFormat="1" ht="18" customHeight="1" thickBot="1">
      <c r="A52" s="158"/>
      <c r="B52" s="182"/>
      <c r="C52" s="194" t="s">
        <v>20</v>
      </c>
      <c r="D52" s="80" t="s">
        <v>18</v>
      </c>
      <c r="E52" s="80">
        <v>907</v>
      </c>
      <c r="F52" s="80">
        <v>7951700</v>
      </c>
      <c r="G52" s="82" t="s">
        <v>46</v>
      </c>
      <c r="H52" s="26"/>
      <c r="I52" s="75">
        <v>7084.4</v>
      </c>
      <c r="L52" s="75">
        <v>7084.4</v>
      </c>
      <c r="M52" s="43">
        <f t="shared" si="0"/>
        <v>100</v>
      </c>
    </row>
    <row r="53" spans="1:13" s="23" customFormat="1" ht="24.75" customHeight="1" thickBot="1">
      <c r="A53" s="158"/>
      <c r="B53" s="183"/>
      <c r="C53" s="145" t="s">
        <v>20</v>
      </c>
      <c r="D53" s="80" t="s">
        <v>13</v>
      </c>
      <c r="E53" s="80">
        <v>907</v>
      </c>
      <c r="F53" s="80">
        <v>7951700</v>
      </c>
      <c r="G53" s="82" t="s">
        <v>46</v>
      </c>
      <c r="H53" s="50"/>
      <c r="I53" s="75">
        <v>10449.3</v>
      </c>
      <c r="L53" s="75">
        <v>10449.3</v>
      </c>
      <c r="M53" s="43">
        <f t="shared" si="0"/>
        <v>100</v>
      </c>
    </row>
    <row r="54" spans="1:13" s="23" customFormat="1" ht="24.75" customHeight="1" thickBot="1">
      <c r="A54" s="159"/>
      <c r="B54" s="184"/>
      <c r="C54" s="145" t="s">
        <v>20</v>
      </c>
      <c r="D54" s="41" t="s">
        <v>13</v>
      </c>
      <c r="E54" s="41">
        <v>907</v>
      </c>
      <c r="F54" s="41">
        <v>7951700</v>
      </c>
      <c r="G54" s="9" t="s">
        <v>50</v>
      </c>
      <c r="H54" s="12"/>
      <c r="I54" s="11">
        <v>2250.7</v>
      </c>
      <c r="L54" s="11">
        <v>2250.7</v>
      </c>
      <c r="M54" s="43">
        <f t="shared" si="0"/>
        <v>100</v>
      </c>
    </row>
    <row r="55" spans="1:13" s="23" customFormat="1" ht="24.75" customHeight="1" thickBot="1">
      <c r="A55" s="159"/>
      <c r="B55" s="184"/>
      <c r="C55" s="151" t="s">
        <v>20</v>
      </c>
      <c r="D55" s="41" t="s">
        <v>60</v>
      </c>
      <c r="E55" s="41">
        <v>907</v>
      </c>
      <c r="F55" s="41">
        <v>7951700</v>
      </c>
      <c r="G55" s="9" t="s">
        <v>46</v>
      </c>
      <c r="H55" s="12"/>
      <c r="I55" s="11">
        <v>599.6</v>
      </c>
      <c r="L55" s="11">
        <v>599.6</v>
      </c>
      <c r="M55" s="43">
        <f t="shared" si="0"/>
        <v>100</v>
      </c>
    </row>
    <row r="56" spans="1:13" s="23" customFormat="1" ht="24.75" customHeight="1" thickBot="1">
      <c r="A56" s="159"/>
      <c r="B56" s="184"/>
      <c r="C56" s="149" t="s">
        <v>30</v>
      </c>
      <c r="D56" s="41" t="s">
        <v>10</v>
      </c>
      <c r="E56" s="41">
        <v>904</v>
      </c>
      <c r="F56" s="41">
        <v>7951700</v>
      </c>
      <c r="G56" s="9" t="s">
        <v>50</v>
      </c>
      <c r="H56" s="12"/>
      <c r="I56" s="11">
        <v>680</v>
      </c>
      <c r="L56" s="11">
        <v>680</v>
      </c>
      <c r="M56" s="43">
        <f t="shared" si="0"/>
        <v>100</v>
      </c>
    </row>
    <row r="57" spans="1:13" s="23" customFormat="1" ht="24.75" customHeight="1" thickBot="1">
      <c r="A57" s="159"/>
      <c r="B57" s="184"/>
      <c r="C57" s="150"/>
      <c r="D57" s="52" t="s">
        <v>57</v>
      </c>
      <c r="E57" s="52">
        <v>904</v>
      </c>
      <c r="F57" s="52">
        <v>7951700</v>
      </c>
      <c r="G57" s="54" t="s">
        <v>50</v>
      </c>
      <c r="H57" s="26"/>
      <c r="I57" s="61">
        <v>320</v>
      </c>
      <c r="L57" s="61">
        <v>320</v>
      </c>
      <c r="M57" s="43">
        <f t="shared" si="0"/>
        <v>100</v>
      </c>
    </row>
    <row r="58" spans="1:13" s="23" customFormat="1" ht="27" customHeight="1" thickBot="1">
      <c r="A58" s="159"/>
      <c r="B58" s="184"/>
      <c r="C58" s="77" t="s">
        <v>27</v>
      </c>
      <c r="D58" s="51" t="s">
        <v>17</v>
      </c>
      <c r="E58" s="51">
        <v>913</v>
      </c>
      <c r="F58" s="51">
        <v>7951700</v>
      </c>
      <c r="G58" s="53" t="s">
        <v>50</v>
      </c>
      <c r="H58" s="30"/>
      <c r="I58" s="60">
        <v>1000</v>
      </c>
      <c r="J58" s="17"/>
      <c r="K58" s="17"/>
      <c r="L58" s="60">
        <v>1000</v>
      </c>
      <c r="M58" s="96">
        <f t="shared" si="0"/>
        <v>100</v>
      </c>
    </row>
    <row r="59" spans="1:13" s="23" customFormat="1" ht="30" customHeight="1" thickBot="1">
      <c r="A59" s="180">
        <v>12</v>
      </c>
      <c r="B59" s="135" t="s">
        <v>32</v>
      </c>
      <c r="C59" s="108" t="s">
        <v>26</v>
      </c>
      <c r="D59" s="38"/>
      <c r="E59" s="38"/>
      <c r="F59" s="38"/>
      <c r="G59" s="39"/>
      <c r="H59" s="107"/>
      <c r="I59" s="120">
        <v>110</v>
      </c>
      <c r="J59" s="121"/>
      <c r="K59" s="121"/>
      <c r="L59" s="122">
        <f>L60</f>
        <v>102</v>
      </c>
      <c r="M59" s="71">
        <f t="shared" si="0"/>
        <v>92.72727272727273</v>
      </c>
    </row>
    <row r="60" spans="1:13" s="23" customFormat="1" ht="51" customHeight="1" thickBot="1">
      <c r="A60" s="181"/>
      <c r="B60" s="136"/>
      <c r="C60" s="45" t="s">
        <v>16</v>
      </c>
      <c r="D60" s="110" t="s">
        <v>9</v>
      </c>
      <c r="E60" s="110">
        <v>917</v>
      </c>
      <c r="F60" s="110">
        <v>7951200</v>
      </c>
      <c r="G60" s="111" t="s">
        <v>46</v>
      </c>
      <c r="H60" s="29">
        <v>45</v>
      </c>
      <c r="I60" s="118">
        <v>110</v>
      </c>
      <c r="J60" s="119"/>
      <c r="K60" s="119"/>
      <c r="L60" s="118">
        <v>102</v>
      </c>
      <c r="M60" s="117">
        <f t="shared" si="0"/>
        <v>92.72727272727273</v>
      </c>
    </row>
    <row r="61" spans="1:13" s="23" customFormat="1" ht="28.5" customHeight="1" thickBot="1">
      <c r="A61" s="140">
        <v>13</v>
      </c>
      <c r="B61" s="153" t="s">
        <v>41</v>
      </c>
      <c r="C61" s="112" t="s">
        <v>26</v>
      </c>
      <c r="D61" s="113"/>
      <c r="E61" s="113"/>
      <c r="F61" s="113"/>
      <c r="G61" s="114"/>
      <c r="H61" s="29"/>
      <c r="I61" s="115">
        <v>92</v>
      </c>
      <c r="J61" s="22"/>
      <c r="K61" s="22"/>
      <c r="L61" s="116">
        <f>L62</f>
        <v>80</v>
      </c>
      <c r="M61" s="117">
        <f t="shared" si="0"/>
        <v>86.95652173913044</v>
      </c>
    </row>
    <row r="62" spans="1:13" s="23" customFormat="1" ht="47.25" customHeight="1" thickBot="1">
      <c r="A62" s="155"/>
      <c r="B62" s="134"/>
      <c r="C62" s="78" t="s">
        <v>16</v>
      </c>
      <c r="D62" s="81" t="s">
        <v>9</v>
      </c>
      <c r="E62" s="81">
        <v>917</v>
      </c>
      <c r="F62" s="81">
        <v>7951000</v>
      </c>
      <c r="G62" s="83" t="s">
        <v>46</v>
      </c>
      <c r="H62" s="29"/>
      <c r="I62" s="84">
        <v>92</v>
      </c>
      <c r="L62" s="84">
        <v>80</v>
      </c>
      <c r="M62" s="85">
        <f t="shared" si="0"/>
        <v>86.95652173913044</v>
      </c>
    </row>
    <row r="63" spans="1:13" s="23" customFormat="1" ht="28.5" customHeight="1" thickBot="1">
      <c r="A63" s="139">
        <v>14</v>
      </c>
      <c r="B63" s="133" t="s">
        <v>43</v>
      </c>
      <c r="C63" s="108" t="s">
        <v>26</v>
      </c>
      <c r="D63" s="38"/>
      <c r="E63" s="38"/>
      <c r="F63" s="38"/>
      <c r="G63" s="39"/>
      <c r="H63" s="107"/>
      <c r="I63" s="94">
        <f>I64+I65</f>
        <v>1127.3</v>
      </c>
      <c r="J63" s="89"/>
      <c r="K63" s="89"/>
      <c r="L63" s="95">
        <f>L64+L65</f>
        <v>1127.3</v>
      </c>
      <c r="M63" s="71">
        <f t="shared" si="0"/>
        <v>100</v>
      </c>
    </row>
    <row r="64" spans="1:13" s="23" customFormat="1" ht="25.5" customHeight="1" thickBot="1">
      <c r="A64" s="140"/>
      <c r="B64" s="153"/>
      <c r="C64" s="151" t="s">
        <v>30</v>
      </c>
      <c r="D64" s="52" t="s">
        <v>10</v>
      </c>
      <c r="E64" s="52">
        <v>904</v>
      </c>
      <c r="F64" s="52">
        <v>7953610</v>
      </c>
      <c r="G64" s="54" t="s">
        <v>50</v>
      </c>
      <c r="H64" s="109"/>
      <c r="I64" s="61">
        <v>55.8</v>
      </c>
      <c r="L64" s="61">
        <v>55.8</v>
      </c>
      <c r="M64" s="85">
        <f t="shared" si="0"/>
        <v>100</v>
      </c>
    </row>
    <row r="65" spans="1:13" s="23" customFormat="1" ht="25.5" customHeight="1" thickBot="1">
      <c r="A65" s="141"/>
      <c r="B65" s="154"/>
      <c r="C65" s="152"/>
      <c r="D65" s="51" t="s">
        <v>10</v>
      </c>
      <c r="E65" s="51">
        <v>904</v>
      </c>
      <c r="F65" s="51">
        <v>7953610</v>
      </c>
      <c r="G65" s="53" t="s">
        <v>46</v>
      </c>
      <c r="H65" s="32"/>
      <c r="I65" s="60">
        <v>1071.5</v>
      </c>
      <c r="L65" s="60">
        <v>1071.5</v>
      </c>
      <c r="M65" s="43">
        <f t="shared" si="0"/>
        <v>100</v>
      </c>
    </row>
    <row r="66" spans="1:13" s="42" customFormat="1" ht="23.25" customHeight="1" thickBot="1">
      <c r="A66" s="139">
        <v>15</v>
      </c>
      <c r="B66" s="133" t="s">
        <v>56</v>
      </c>
      <c r="C66" s="108" t="s">
        <v>26</v>
      </c>
      <c r="D66" s="38"/>
      <c r="E66" s="38"/>
      <c r="F66" s="38"/>
      <c r="G66" s="39"/>
      <c r="H66" s="107"/>
      <c r="I66" s="94">
        <f>I67</f>
        <v>100</v>
      </c>
      <c r="J66" s="27"/>
      <c r="K66" s="27"/>
      <c r="L66" s="95">
        <f>L67</f>
        <v>100</v>
      </c>
      <c r="M66" s="71">
        <f t="shared" si="0"/>
        <v>100</v>
      </c>
    </row>
    <row r="67" spans="1:13" s="42" customFormat="1" ht="23.25" customHeight="1">
      <c r="A67" s="140"/>
      <c r="B67" s="182"/>
      <c r="C67" s="145" t="s">
        <v>30</v>
      </c>
      <c r="D67" s="204" t="s">
        <v>10</v>
      </c>
      <c r="E67" s="204">
        <v>904</v>
      </c>
      <c r="F67" s="204">
        <v>7953630</v>
      </c>
      <c r="G67" s="201" t="s">
        <v>46</v>
      </c>
      <c r="H67" s="109"/>
      <c r="I67" s="126">
        <v>100</v>
      </c>
      <c r="L67" s="126">
        <v>100</v>
      </c>
      <c r="M67" s="124">
        <f t="shared" si="0"/>
        <v>100</v>
      </c>
    </row>
    <row r="68" spans="1:13" s="23" customFormat="1" ht="14.25" customHeight="1" thickBot="1">
      <c r="A68" s="155"/>
      <c r="B68" s="134"/>
      <c r="C68" s="148"/>
      <c r="D68" s="205"/>
      <c r="E68" s="205"/>
      <c r="F68" s="205"/>
      <c r="G68" s="202"/>
      <c r="H68" s="30"/>
      <c r="I68" s="203"/>
      <c r="L68" s="127"/>
      <c r="M68" s="125"/>
    </row>
    <row r="69" spans="1:13" s="42" customFormat="1" ht="25.5" customHeight="1" thickBot="1">
      <c r="A69" s="139">
        <v>16</v>
      </c>
      <c r="B69" s="133" t="s">
        <v>44</v>
      </c>
      <c r="C69" s="108" t="s">
        <v>26</v>
      </c>
      <c r="D69" s="38"/>
      <c r="E69" s="38"/>
      <c r="F69" s="38"/>
      <c r="G69" s="39"/>
      <c r="H69" s="107"/>
      <c r="I69" s="94">
        <v>100</v>
      </c>
      <c r="J69" s="27"/>
      <c r="K69" s="27"/>
      <c r="L69" s="95">
        <v>100</v>
      </c>
      <c r="M69" s="71">
        <f aca="true" t="shared" si="1" ref="M69:M93">L69*100/I69</f>
        <v>100</v>
      </c>
    </row>
    <row r="70" spans="1:13" s="23" customFormat="1" ht="45" customHeight="1" thickBot="1">
      <c r="A70" s="155"/>
      <c r="B70" s="134"/>
      <c r="C70" s="45" t="s">
        <v>62</v>
      </c>
      <c r="D70" s="81" t="s">
        <v>10</v>
      </c>
      <c r="E70" s="81">
        <v>904</v>
      </c>
      <c r="F70" s="81">
        <v>7953640</v>
      </c>
      <c r="G70" s="83" t="s">
        <v>46</v>
      </c>
      <c r="H70" s="29"/>
      <c r="I70" s="84">
        <v>100</v>
      </c>
      <c r="J70" s="22"/>
      <c r="K70" s="22"/>
      <c r="L70" s="84">
        <v>100</v>
      </c>
      <c r="M70" s="85">
        <f t="shared" si="1"/>
        <v>100</v>
      </c>
    </row>
    <row r="71" spans="1:13" s="23" customFormat="1" ht="45" customHeight="1" thickBot="1">
      <c r="A71" s="130">
        <v>17</v>
      </c>
      <c r="B71" s="135" t="s">
        <v>35</v>
      </c>
      <c r="C71" s="90" t="s">
        <v>26</v>
      </c>
      <c r="D71" s="91"/>
      <c r="E71" s="91"/>
      <c r="F71" s="91"/>
      <c r="G71" s="92"/>
      <c r="H71" s="107">
        <v>118</v>
      </c>
      <c r="I71" s="94">
        <f>SUM(I72:I73)</f>
        <v>76.3</v>
      </c>
      <c r="J71" s="89"/>
      <c r="K71" s="89"/>
      <c r="L71" s="95">
        <f>SUM(L72:L73)</f>
        <v>76.3</v>
      </c>
      <c r="M71" s="71">
        <f t="shared" si="1"/>
        <v>100</v>
      </c>
    </row>
    <row r="72" spans="1:13" s="23" customFormat="1" ht="23.25" customHeight="1" thickBot="1">
      <c r="A72" s="131"/>
      <c r="B72" s="189"/>
      <c r="C72" s="78" t="s">
        <v>1</v>
      </c>
      <c r="D72" s="52" t="s">
        <v>28</v>
      </c>
      <c r="E72" s="52">
        <v>917</v>
      </c>
      <c r="F72" s="52">
        <v>7951400</v>
      </c>
      <c r="G72" s="54" t="s">
        <v>46</v>
      </c>
      <c r="H72" s="26"/>
      <c r="I72" s="61">
        <v>6.3</v>
      </c>
      <c r="L72" s="61">
        <v>6.3</v>
      </c>
      <c r="M72" s="85">
        <f t="shared" si="1"/>
        <v>100</v>
      </c>
    </row>
    <row r="73" spans="1:13" s="23" customFormat="1" ht="23.25" customHeight="1" thickBot="1">
      <c r="A73" s="132"/>
      <c r="B73" s="200"/>
      <c r="C73" s="44" t="s">
        <v>1</v>
      </c>
      <c r="D73" s="18" t="s">
        <v>28</v>
      </c>
      <c r="E73" s="18">
        <v>917</v>
      </c>
      <c r="F73" s="18">
        <v>7951400</v>
      </c>
      <c r="G73" s="19" t="s">
        <v>53</v>
      </c>
      <c r="H73" s="31"/>
      <c r="I73" s="21">
        <v>70</v>
      </c>
      <c r="J73" s="22"/>
      <c r="K73" s="22"/>
      <c r="L73" s="21">
        <v>70</v>
      </c>
      <c r="M73" s="43">
        <f t="shared" si="1"/>
        <v>100</v>
      </c>
    </row>
    <row r="74" spans="1:13" s="23" customFormat="1" ht="23.25" customHeight="1" thickBot="1">
      <c r="A74" s="130">
        <v>18</v>
      </c>
      <c r="B74" s="133" t="s">
        <v>34</v>
      </c>
      <c r="C74" s="108" t="s">
        <v>26</v>
      </c>
      <c r="D74" s="91"/>
      <c r="E74" s="91"/>
      <c r="F74" s="91"/>
      <c r="G74" s="92"/>
      <c r="H74" s="107"/>
      <c r="I74" s="94">
        <f>SUM(I75:I76)</f>
        <v>524</v>
      </c>
      <c r="J74" s="89"/>
      <c r="K74" s="89"/>
      <c r="L74" s="95">
        <f>SUM(L75:L76)</f>
        <v>524</v>
      </c>
      <c r="M74" s="71">
        <f t="shared" si="1"/>
        <v>100</v>
      </c>
    </row>
    <row r="75" spans="1:13" s="23" customFormat="1" ht="23.25" customHeight="1" thickBot="1">
      <c r="A75" s="131"/>
      <c r="B75" s="182"/>
      <c r="C75" s="145" t="s">
        <v>16</v>
      </c>
      <c r="D75" s="52" t="s">
        <v>31</v>
      </c>
      <c r="E75" s="52">
        <v>917</v>
      </c>
      <c r="F75" s="52">
        <v>7952500</v>
      </c>
      <c r="G75" s="54" t="s">
        <v>50</v>
      </c>
      <c r="H75" s="26"/>
      <c r="I75" s="61">
        <v>28.1</v>
      </c>
      <c r="L75" s="61">
        <v>28.1</v>
      </c>
      <c r="M75" s="85">
        <f t="shared" si="1"/>
        <v>100</v>
      </c>
    </row>
    <row r="76" spans="1:13" s="23" customFormat="1" ht="23.25" customHeight="1" thickBot="1">
      <c r="A76" s="132"/>
      <c r="B76" s="199"/>
      <c r="C76" s="146"/>
      <c r="D76" s="18" t="s">
        <v>9</v>
      </c>
      <c r="E76" s="18">
        <v>917</v>
      </c>
      <c r="F76" s="18">
        <v>7952500</v>
      </c>
      <c r="G76" s="19" t="s">
        <v>46</v>
      </c>
      <c r="H76" s="31"/>
      <c r="I76" s="21">
        <v>495.9</v>
      </c>
      <c r="J76" s="22"/>
      <c r="K76" s="22"/>
      <c r="L76" s="21">
        <v>495.9</v>
      </c>
      <c r="M76" s="43">
        <f t="shared" si="1"/>
        <v>100</v>
      </c>
    </row>
    <row r="77" spans="1:13" s="23" customFormat="1" ht="22.5" customHeight="1" thickBot="1">
      <c r="A77" s="130">
        <v>19</v>
      </c>
      <c r="B77" s="133" t="s">
        <v>38</v>
      </c>
      <c r="C77" s="90" t="s">
        <v>26</v>
      </c>
      <c r="D77" s="91"/>
      <c r="E77" s="91"/>
      <c r="F77" s="91"/>
      <c r="G77" s="92"/>
      <c r="H77" s="107"/>
      <c r="I77" s="94">
        <f>I78+I79+I80+I81+I82+I83+I84+I85</f>
        <v>1685.5</v>
      </c>
      <c r="J77" s="89"/>
      <c r="K77" s="89"/>
      <c r="L77" s="95">
        <f>L78+L79+L80+L81+L82+L83+L84+L85</f>
        <v>1685.5</v>
      </c>
      <c r="M77" s="71">
        <f t="shared" si="1"/>
        <v>100</v>
      </c>
    </row>
    <row r="78" spans="1:13" s="23" customFormat="1" ht="22.5" customHeight="1" thickBot="1">
      <c r="A78" s="131"/>
      <c r="B78" s="182"/>
      <c r="C78" s="78" t="s">
        <v>1</v>
      </c>
      <c r="D78" s="54" t="s">
        <v>25</v>
      </c>
      <c r="E78" s="52">
        <v>917</v>
      </c>
      <c r="F78" s="52">
        <v>7951600</v>
      </c>
      <c r="G78" s="54" t="s">
        <v>46</v>
      </c>
      <c r="H78" s="26"/>
      <c r="I78" s="61">
        <v>46</v>
      </c>
      <c r="L78" s="61">
        <v>46</v>
      </c>
      <c r="M78" s="85">
        <f t="shared" si="1"/>
        <v>100</v>
      </c>
    </row>
    <row r="79" spans="1:13" s="23" customFormat="1" ht="22.5" customHeight="1" thickBot="1">
      <c r="A79" s="131"/>
      <c r="B79" s="182"/>
      <c r="C79" s="55" t="s">
        <v>59</v>
      </c>
      <c r="D79" s="54" t="s">
        <v>22</v>
      </c>
      <c r="E79" s="52">
        <v>913</v>
      </c>
      <c r="F79" s="52">
        <v>7951600</v>
      </c>
      <c r="G79" s="54" t="s">
        <v>46</v>
      </c>
      <c r="H79" s="26"/>
      <c r="I79" s="61">
        <v>41.9</v>
      </c>
      <c r="L79" s="61">
        <v>41.9</v>
      </c>
      <c r="M79" s="43">
        <f t="shared" si="1"/>
        <v>100</v>
      </c>
    </row>
    <row r="80" spans="1:13" s="23" customFormat="1" ht="22.5" customHeight="1" thickBot="1">
      <c r="A80" s="131"/>
      <c r="B80" s="182"/>
      <c r="C80" s="79" t="s">
        <v>27</v>
      </c>
      <c r="D80" s="54" t="s">
        <v>17</v>
      </c>
      <c r="E80" s="52">
        <v>913</v>
      </c>
      <c r="F80" s="52">
        <v>7951600</v>
      </c>
      <c r="G80" s="54" t="s">
        <v>46</v>
      </c>
      <c r="H80" s="26"/>
      <c r="I80" s="61">
        <v>150.3</v>
      </c>
      <c r="L80" s="61">
        <v>150.3</v>
      </c>
      <c r="M80" s="43">
        <f t="shared" si="1"/>
        <v>100</v>
      </c>
    </row>
    <row r="81" spans="1:13" s="23" customFormat="1" ht="22.5" customHeight="1" thickBot="1">
      <c r="A81" s="131"/>
      <c r="B81" s="182"/>
      <c r="C81" s="194" t="s">
        <v>20</v>
      </c>
      <c r="D81" s="54" t="s">
        <v>18</v>
      </c>
      <c r="E81" s="52">
        <v>907</v>
      </c>
      <c r="F81" s="52">
        <v>7951600</v>
      </c>
      <c r="G81" s="54" t="s">
        <v>46</v>
      </c>
      <c r="H81" s="26"/>
      <c r="I81" s="61">
        <v>598</v>
      </c>
      <c r="L81" s="61">
        <v>598</v>
      </c>
      <c r="M81" s="43">
        <f t="shared" si="1"/>
        <v>100</v>
      </c>
    </row>
    <row r="82" spans="1:13" s="23" customFormat="1" ht="22.5" customHeight="1" thickBot="1">
      <c r="A82" s="131"/>
      <c r="B82" s="182"/>
      <c r="C82" s="145"/>
      <c r="D82" s="54" t="s">
        <v>13</v>
      </c>
      <c r="E82" s="52">
        <v>907</v>
      </c>
      <c r="F82" s="52">
        <v>7951600</v>
      </c>
      <c r="G82" s="54" t="s">
        <v>46</v>
      </c>
      <c r="H82" s="26"/>
      <c r="I82" s="61">
        <v>459.5</v>
      </c>
      <c r="L82" s="61">
        <v>459.5</v>
      </c>
      <c r="M82" s="43">
        <f t="shared" si="1"/>
        <v>100</v>
      </c>
    </row>
    <row r="83" spans="1:13" s="23" customFormat="1" ht="22.5" customHeight="1" thickBot="1">
      <c r="A83" s="131"/>
      <c r="B83" s="182"/>
      <c r="C83" s="151"/>
      <c r="D83" s="54" t="s">
        <v>60</v>
      </c>
      <c r="E83" s="52">
        <v>907</v>
      </c>
      <c r="F83" s="52">
        <v>7951600</v>
      </c>
      <c r="G83" s="54" t="s">
        <v>46</v>
      </c>
      <c r="H83" s="26"/>
      <c r="I83" s="61">
        <v>80</v>
      </c>
      <c r="L83" s="61">
        <v>80</v>
      </c>
      <c r="M83" s="43">
        <f t="shared" si="1"/>
        <v>100</v>
      </c>
    </row>
    <row r="84" spans="1:13" s="23" customFormat="1" ht="22.5" customHeight="1" thickBot="1">
      <c r="A84" s="131"/>
      <c r="B84" s="182"/>
      <c r="C84" s="145" t="s">
        <v>30</v>
      </c>
      <c r="D84" s="52" t="s">
        <v>10</v>
      </c>
      <c r="E84" s="52">
        <v>904</v>
      </c>
      <c r="F84" s="52">
        <v>7951600</v>
      </c>
      <c r="G84" s="54" t="s">
        <v>46</v>
      </c>
      <c r="H84" s="26"/>
      <c r="I84" s="61">
        <v>219.8</v>
      </c>
      <c r="L84" s="61">
        <v>219.8</v>
      </c>
      <c r="M84" s="43">
        <f t="shared" si="1"/>
        <v>100</v>
      </c>
    </row>
    <row r="85" spans="1:13" s="23" customFormat="1" ht="22.5" customHeight="1" thickBot="1">
      <c r="A85" s="132"/>
      <c r="B85" s="199"/>
      <c r="C85" s="148"/>
      <c r="D85" s="18" t="s">
        <v>10</v>
      </c>
      <c r="E85" s="18">
        <v>904</v>
      </c>
      <c r="F85" s="18">
        <v>7951600</v>
      </c>
      <c r="G85" s="19" t="s">
        <v>51</v>
      </c>
      <c r="H85" s="31"/>
      <c r="I85" s="21">
        <v>90</v>
      </c>
      <c r="J85" s="22"/>
      <c r="K85" s="22"/>
      <c r="L85" s="21">
        <v>90</v>
      </c>
      <c r="M85" s="43">
        <f t="shared" si="1"/>
        <v>100</v>
      </c>
    </row>
    <row r="86" spans="1:13" s="23" customFormat="1" ht="24" customHeight="1" thickBot="1">
      <c r="A86" s="167">
        <v>20</v>
      </c>
      <c r="B86" s="133" t="s">
        <v>74</v>
      </c>
      <c r="C86" s="90" t="s">
        <v>26</v>
      </c>
      <c r="D86" s="91"/>
      <c r="E86" s="91"/>
      <c r="F86" s="91"/>
      <c r="G86" s="92"/>
      <c r="H86" s="107"/>
      <c r="I86" s="94">
        <f>SUM(I87:I89)</f>
        <v>12297.8</v>
      </c>
      <c r="J86" s="89"/>
      <c r="K86" s="89"/>
      <c r="L86" s="95">
        <f>SUM(L87:L89)</f>
        <v>10852.5</v>
      </c>
      <c r="M86" s="71">
        <f t="shared" si="1"/>
        <v>88.24749142122982</v>
      </c>
    </row>
    <row r="87" spans="1:13" s="23" customFormat="1" ht="24" customHeight="1" thickBot="1">
      <c r="A87" s="168"/>
      <c r="B87" s="182"/>
      <c r="C87" s="145" t="s">
        <v>20</v>
      </c>
      <c r="D87" s="52" t="s">
        <v>18</v>
      </c>
      <c r="E87" s="52">
        <v>907</v>
      </c>
      <c r="F87" s="52">
        <v>7953500</v>
      </c>
      <c r="G87" s="54" t="s">
        <v>46</v>
      </c>
      <c r="H87" s="26"/>
      <c r="I87" s="61">
        <v>6282.5</v>
      </c>
      <c r="L87" s="61">
        <v>6282.5</v>
      </c>
      <c r="M87" s="85">
        <f t="shared" si="1"/>
        <v>100</v>
      </c>
    </row>
    <row r="88" spans="1:13" s="23" customFormat="1" ht="24" customHeight="1" thickBot="1">
      <c r="A88" s="168"/>
      <c r="B88" s="182"/>
      <c r="C88" s="151"/>
      <c r="D88" s="52" t="s">
        <v>18</v>
      </c>
      <c r="E88" s="52">
        <v>907</v>
      </c>
      <c r="F88" s="52">
        <v>7953500</v>
      </c>
      <c r="G88" s="54" t="s">
        <v>51</v>
      </c>
      <c r="H88" s="26"/>
      <c r="I88" s="61">
        <v>771.4</v>
      </c>
      <c r="L88" s="61">
        <v>771.4</v>
      </c>
      <c r="M88" s="43">
        <f t="shared" si="1"/>
        <v>100</v>
      </c>
    </row>
    <row r="89" spans="1:13" s="23" customFormat="1" ht="24" customHeight="1" thickBot="1">
      <c r="A89" s="168"/>
      <c r="B89" s="182"/>
      <c r="C89" s="78" t="s">
        <v>1</v>
      </c>
      <c r="D89" s="41" t="s">
        <v>18</v>
      </c>
      <c r="E89" s="41">
        <v>917</v>
      </c>
      <c r="F89" s="41">
        <v>7953500</v>
      </c>
      <c r="G89" s="9" t="s">
        <v>46</v>
      </c>
      <c r="H89" s="12"/>
      <c r="I89" s="11">
        <v>5243.9</v>
      </c>
      <c r="L89" s="11">
        <v>3798.6</v>
      </c>
      <c r="M89" s="43">
        <f t="shared" si="1"/>
        <v>72.43845229695457</v>
      </c>
    </row>
    <row r="90" spans="1:13" s="23" customFormat="1" ht="25.5" customHeight="1" thickBot="1">
      <c r="A90" s="130">
        <v>21</v>
      </c>
      <c r="B90" s="206" t="s">
        <v>54</v>
      </c>
      <c r="C90" s="90" t="s">
        <v>26</v>
      </c>
      <c r="D90" s="91"/>
      <c r="E90" s="91"/>
      <c r="F90" s="91"/>
      <c r="G90" s="92"/>
      <c r="H90" s="107">
        <v>118</v>
      </c>
      <c r="I90" s="94">
        <f>SUM(I91:I92)</f>
        <v>300</v>
      </c>
      <c r="J90" s="89"/>
      <c r="K90" s="89"/>
      <c r="L90" s="94">
        <f>SUM(L91:L92)</f>
        <v>298.9</v>
      </c>
      <c r="M90" s="71">
        <f t="shared" si="1"/>
        <v>99.63333333333333</v>
      </c>
    </row>
    <row r="91" spans="1:13" s="23" customFormat="1" ht="25.5" customHeight="1" thickBot="1">
      <c r="A91" s="131"/>
      <c r="B91" s="189"/>
      <c r="C91" s="78" t="s">
        <v>20</v>
      </c>
      <c r="D91" s="52" t="s">
        <v>18</v>
      </c>
      <c r="E91" s="52">
        <v>907</v>
      </c>
      <c r="F91" s="52">
        <v>7951500</v>
      </c>
      <c r="G91" s="54" t="s">
        <v>46</v>
      </c>
      <c r="H91" s="26"/>
      <c r="I91" s="61">
        <v>99.8</v>
      </c>
      <c r="L91" s="61">
        <v>99.8</v>
      </c>
      <c r="M91" s="85">
        <f t="shared" si="1"/>
        <v>100</v>
      </c>
    </row>
    <row r="92" spans="1:13" s="23" customFormat="1" ht="25.5" customHeight="1" thickBot="1">
      <c r="A92" s="132"/>
      <c r="B92" s="200"/>
      <c r="C92" s="44" t="s">
        <v>20</v>
      </c>
      <c r="D92" s="18" t="s">
        <v>13</v>
      </c>
      <c r="E92" s="18">
        <v>907</v>
      </c>
      <c r="F92" s="18">
        <v>7951500</v>
      </c>
      <c r="G92" s="19" t="s">
        <v>46</v>
      </c>
      <c r="H92" s="31"/>
      <c r="I92" s="21">
        <v>200.2</v>
      </c>
      <c r="J92" s="22"/>
      <c r="K92" s="22"/>
      <c r="L92" s="21">
        <v>199.1</v>
      </c>
      <c r="M92" s="43">
        <f t="shared" si="1"/>
        <v>99.45054945054946</v>
      </c>
    </row>
    <row r="93" spans="1:13" s="23" customFormat="1" ht="27.75" customHeight="1" thickBot="1">
      <c r="A93" s="35"/>
      <c r="B93" s="197" t="s">
        <v>12</v>
      </c>
      <c r="C93" s="198"/>
      <c r="D93" s="38"/>
      <c r="E93" s="38"/>
      <c r="F93" s="38"/>
      <c r="G93" s="38"/>
      <c r="H93" s="70" t="e">
        <f>#REF!+H40+H43+H48+H60+H71+H90+#REF!</f>
        <v>#REF!</v>
      </c>
      <c r="I93" s="72">
        <f>I16+I20+I24+I28+I35+I37+I39+I41+I44+I47+I49+I59+I61+I63+I66+I69+I71+I74+I77+I86+I90</f>
        <v>58536.2</v>
      </c>
      <c r="J93" s="73"/>
      <c r="K93" s="73"/>
      <c r="L93" s="72">
        <f>L16+L20+L24+L28+L35+L37+L39+L41+L44+L47+L49+L59+L61+L63+L66+L69+L71+L74+L77+L86+L90</f>
        <v>54278.3</v>
      </c>
      <c r="M93" s="71">
        <f t="shared" si="1"/>
        <v>92.72603961309413</v>
      </c>
    </row>
    <row r="94" spans="1:9" s="23" customFormat="1" ht="33.75" customHeight="1">
      <c r="A94" s="3"/>
      <c r="B94" s="13"/>
      <c r="C94" s="14"/>
      <c r="D94" s="14"/>
      <c r="E94" s="14"/>
      <c r="F94" s="14"/>
      <c r="G94" s="14"/>
      <c r="H94" s="14"/>
      <c r="I94" s="14"/>
    </row>
    <row r="95" spans="1:9" s="23" customFormat="1" ht="23.25" customHeight="1">
      <c r="A95" s="3"/>
      <c r="B95" s="15"/>
      <c r="C95" s="14"/>
      <c r="D95" s="14"/>
      <c r="E95" s="14"/>
      <c r="F95" s="14"/>
      <c r="G95" s="14"/>
      <c r="H95" s="14"/>
      <c r="I95" s="14"/>
    </row>
    <row r="96" spans="2:9" ht="19.5" customHeight="1">
      <c r="B96" s="15"/>
      <c r="C96" s="14"/>
      <c r="D96" s="14"/>
      <c r="E96" s="14"/>
      <c r="F96" s="14"/>
      <c r="G96" s="14"/>
      <c r="H96" s="14"/>
      <c r="I96" s="14"/>
    </row>
    <row r="97" ht="5.25" customHeight="1"/>
    <row r="155" spans="2:7" ht="15.75">
      <c r="B155" s="196"/>
      <c r="C155" s="196"/>
      <c r="D155" s="6"/>
      <c r="E155" s="6"/>
      <c r="F155" s="6"/>
      <c r="G155" s="6"/>
    </row>
    <row r="156" spans="2:7" ht="15.75">
      <c r="B156" s="196"/>
      <c r="C156" s="196"/>
      <c r="D156" s="6"/>
      <c r="E156" s="6"/>
      <c r="F156" s="6"/>
      <c r="G156" s="6"/>
    </row>
    <row r="157" spans="2:7" ht="76.5" customHeight="1">
      <c r="B157" s="196"/>
      <c r="C157" s="196"/>
      <c r="D157" s="6"/>
      <c r="E157" s="6"/>
      <c r="F157" s="6"/>
      <c r="G157" s="6"/>
    </row>
    <row r="158" spans="2:7" ht="15.75">
      <c r="B158" s="196"/>
      <c r="C158" s="196"/>
      <c r="D158" s="6"/>
      <c r="E158" s="6"/>
      <c r="F158" s="6"/>
      <c r="G158" s="6"/>
    </row>
    <row r="159" spans="2:7" ht="15.75">
      <c r="B159" s="196"/>
      <c r="C159" s="196"/>
      <c r="D159" s="6"/>
      <c r="E159" s="6"/>
      <c r="F159" s="6"/>
      <c r="G159" s="6"/>
    </row>
  </sheetData>
  <sheetProtection/>
  <autoFilter ref="A15:M93"/>
  <mergeCells count="71">
    <mergeCell ref="B90:B92"/>
    <mergeCell ref="A61:A62"/>
    <mergeCell ref="B61:B62"/>
    <mergeCell ref="A41:A43"/>
    <mergeCell ref="A39:A40"/>
    <mergeCell ref="F67:F68"/>
    <mergeCell ref="C52:C55"/>
    <mergeCell ref="B39:B40"/>
    <mergeCell ref="B41:B43"/>
    <mergeCell ref="B44:B46"/>
    <mergeCell ref="G67:G68"/>
    <mergeCell ref="I67:I68"/>
    <mergeCell ref="D67:D68"/>
    <mergeCell ref="E67:E68"/>
    <mergeCell ref="A86:A89"/>
    <mergeCell ref="B86:B89"/>
    <mergeCell ref="A66:A68"/>
    <mergeCell ref="B66:B68"/>
    <mergeCell ref="C67:C68"/>
    <mergeCell ref="C81:C83"/>
    <mergeCell ref="B155:C159"/>
    <mergeCell ref="B93:C93"/>
    <mergeCell ref="A74:A76"/>
    <mergeCell ref="B74:B76"/>
    <mergeCell ref="A77:A85"/>
    <mergeCell ref="A71:A73"/>
    <mergeCell ref="C87:C88"/>
    <mergeCell ref="A90:A92"/>
    <mergeCell ref="B71:B73"/>
    <mergeCell ref="B77:B85"/>
    <mergeCell ref="G1:I1"/>
    <mergeCell ref="B18:B19"/>
    <mergeCell ref="A20:A23"/>
    <mergeCell ref="B20:B23"/>
    <mergeCell ref="A16:A19"/>
    <mergeCell ref="C22:C23"/>
    <mergeCell ref="F6:M6"/>
    <mergeCell ref="A24:A27"/>
    <mergeCell ref="B24:B27"/>
    <mergeCell ref="F7:M7"/>
    <mergeCell ref="B37:B38"/>
    <mergeCell ref="A37:A38"/>
    <mergeCell ref="A59:A60"/>
    <mergeCell ref="B49:B58"/>
    <mergeCell ref="A69:A70"/>
    <mergeCell ref="A47:A48"/>
    <mergeCell ref="A49:A58"/>
    <mergeCell ref="A35:A36"/>
    <mergeCell ref="B35:B36"/>
    <mergeCell ref="F4:M4"/>
    <mergeCell ref="F5:M5"/>
    <mergeCell ref="B16:B17"/>
    <mergeCell ref="A28:A34"/>
    <mergeCell ref="A11:M11"/>
    <mergeCell ref="C75:C76"/>
    <mergeCell ref="C50:C51"/>
    <mergeCell ref="B69:B70"/>
    <mergeCell ref="C84:C85"/>
    <mergeCell ref="C56:C57"/>
    <mergeCell ref="C64:C65"/>
    <mergeCell ref="B63:B65"/>
    <mergeCell ref="M67:M68"/>
    <mergeCell ref="L67:L68"/>
    <mergeCell ref="F2:M2"/>
    <mergeCell ref="F3:M3"/>
    <mergeCell ref="A44:A46"/>
    <mergeCell ref="B47:B48"/>
    <mergeCell ref="B59:B60"/>
    <mergeCell ref="C25:C26"/>
    <mergeCell ref="A63:A65"/>
    <mergeCell ref="B28:B34"/>
  </mergeCells>
  <printOptions/>
  <pageMargins left="0.984251968503937" right="0.1968503937007874" top="0" bottom="0" header="0" footer="0"/>
  <pageSetup fitToHeight="0" horizontalDpi="600" verticalDpi="600" orientation="portrait" paperSize="9" scale="4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budg_5</cp:lastModifiedBy>
  <cp:lastPrinted>2015-03-24T01:47:00Z</cp:lastPrinted>
  <dcterms:created xsi:type="dcterms:W3CDTF">2007-11-13T02:55:22Z</dcterms:created>
  <dcterms:modified xsi:type="dcterms:W3CDTF">2015-06-02T02:59:59Z</dcterms:modified>
  <cp:category/>
  <cp:version/>
  <cp:contentType/>
  <cp:contentStatus/>
</cp:coreProperties>
</file>