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0"/>
  </bookViews>
  <sheets>
    <sheet name="проект2014" sheetId="1" r:id="rId1"/>
  </sheets>
  <definedNames>
    <definedName name="_xlnm.Print_Titles" localSheetId="0">'проект2014'!$9:$9</definedName>
    <definedName name="_xlnm.Print_Area" localSheetId="0">'проект2014'!$A$1:$M$78</definedName>
  </definedNames>
  <calcPr fullCalcOnLoad="1"/>
</workbook>
</file>

<file path=xl/sharedStrings.xml><?xml version="1.0" encoding="utf-8"?>
<sst xmlns="http://schemas.openxmlformats.org/spreadsheetml/2006/main" count="182" uniqueCount="75">
  <si>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</si>
  <si>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</si>
  <si>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</si>
  <si>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</si>
  <si>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</si>
  <si>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</si>
  <si>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</si>
  <si>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</si>
  <si>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</si>
  <si>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</si>
  <si>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</si>
  <si>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</si>
  <si>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</si>
  <si>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</si>
  <si>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</si>
  <si>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</si>
  <si>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</si>
  <si>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>11 01</t>
  </si>
  <si>
    <t>07 01</t>
  </si>
  <si>
    <t xml:space="preserve"> 09 09</t>
  </si>
  <si>
    <t>УО УКМО</t>
  </si>
  <si>
    <t>Финансовое управление Администрации УКМО</t>
  </si>
  <si>
    <t>Код главного распорядителя</t>
  </si>
  <si>
    <t>01 06</t>
  </si>
  <si>
    <t>Сумма, тыс.руб.</t>
  </si>
  <si>
    <t>01 04</t>
  </si>
  <si>
    <t>Всего, в том числе:</t>
  </si>
  <si>
    <t>МКУ СОЦ</t>
  </si>
  <si>
    <t>04 12</t>
  </si>
  <si>
    <t>09 09</t>
  </si>
  <si>
    <t>Отдел культуры</t>
  </si>
  <si>
    <t xml:space="preserve">07 07 </t>
  </si>
  <si>
    <t xml:space="preserve">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</si>
  <si>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 xml:space="preserve"> Муниципальная  программа "Содействие в проведении районных мероприятий Усть-Кутского муниципального образования на 2013-2015 годы"</t>
  </si>
  <si>
    <t>Муниципальная  программа "Развитие физической культуры и спорта в Усть-Кутском муниципальном образовании на 2013 - 2015 годы"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</si>
  <si>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</si>
  <si>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</si>
  <si>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</si>
  <si>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</si>
  <si>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</si>
  <si>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Муниципальная программа "Доступная среда для инвалидов и других маломобильных групп населения" на 2014-2015 годы</t>
  </si>
  <si>
    <t>Отдел культуры Администрации УКМО</t>
  </si>
  <si>
    <t>Муниципальная программа "Развитие библиотек Усть-Кутского муниципального образования на 2014-2016 годы"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</si>
  <si>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</si>
  <si>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</si>
  <si>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200</t>
  </si>
  <si>
    <t>300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</si>
  <si>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2013 - 2015 годы" муниципальной программы "Профилактика социально значимых заболеваний в Усть-Кутском муниципальном образовании на 2013-2015 г"</t>
  </si>
  <si>
    <t>Муниципальная программа "Информатизация Администрации Усть-Кутского муниципального образования на период 2013-2015 годы"</t>
  </si>
  <si>
    <t>100</t>
  </si>
  <si>
    <t>600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</si>
  <si>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</si>
  <si>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800</t>
  </si>
  <si>
    <t>Муниципальная  программа "Поддержка и развитие организаций дошкольного образования Усть-Кутского муниципального образования на 2013 - 2016 годы"</t>
  </si>
  <si>
    <t>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</si>
  <si>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</si>
  <si>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</si>
  <si>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>% исполнения</t>
  </si>
  <si>
    <t>204</t>
  </si>
  <si>
    <t>0,00</t>
  </si>
  <si>
    <t>к постановлению Администрации</t>
  </si>
  <si>
    <t>Усть-Кутского муниципального образования</t>
  </si>
  <si>
    <t>Отчет об исполнении муниципальных программ Усть-Кутского муниципального образования за 1 квартал 2015 года</t>
  </si>
  <si>
    <t>Муниципальная  программа "Защита окружающей среды на территории  Усть-Кутского муниципального образования на 2014-2015 годы"</t>
  </si>
  <si>
    <t>Муниципальная программа "Обеспечение пожарной безопасности на объектах учреждений сферы образования Усть-Кутского муниципального образования на 2015-2016 годы"</t>
  </si>
  <si>
    <t>0605</t>
  </si>
  <si>
    <t>0701</t>
  </si>
  <si>
    <t>0702</t>
  </si>
  <si>
    <t>0709</t>
  </si>
  <si>
    <t>Муниципальная программа "Содействие развитию малого и среднего предпринимательства в Усть-Кутском муниципальном образовании" на 2015-2017 годы</t>
  </si>
  <si>
    <t>Муниципальная  программа "Патриотическое воспитание и допризывная подготовка молодежи Усть-Кутского муниципального образования" на 2015-2017 гг.</t>
  </si>
  <si>
    <t>Факт на 01.04.15 г., тыс.руб.</t>
  </si>
  <si>
    <t>Приложение № 2</t>
  </si>
  <si>
    <t>Муниципальная программа "Повышение эффективности бюджетных расходов Усть-Кутского муниципального образования на  2012-2015 годы"</t>
  </si>
  <si>
    <t>от "29" апреля 2015 г. №  553-п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</si>
</sst>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  <numFmt numFmtId="177" formatCode="#,##0.00_ ;\-#,##0.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5" fontId="3" fillId="33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33" borderId="10" xfId="60" applyNumberFormat="1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65" fontId="4" fillId="33" borderId="12" xfId="60" applyNumberFormat="1" applyFont="1" applyFill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60" applyNumberFormat="1" applyFont="1" applyFill="1" applyBorder="1" applyAlignment="1">
      <alignment horizontal="center" vertical="center" wrapText="1"/>
    </xf>
    <xf numFmtId="165" fontId="3" fillId="33" borderId="10" xfId="6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5" fontId="3" fillId="33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34" borderId="23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176" fontId="3" fillId="34" borderId="23" xfId="0" applyNumberFormat="1" applyFont="1" applyFill="1" applyBorder="1" applyAlignment="1">
      <alignment horizontal="center" vertical="center" wrapText="1"/>
    </xf>
    <xf numFmtId="176" fontId="4" fillId="34" borderId="23" xfId="0" applyNumberFormat="1" applyFont="1" applyFill="1" applyBorder="1" applyAlignment="1">
      <alignment horizontal="center" vertical="center"/>
    </xf>
    <xf numFmtId="176" fontId="3" fillId="34" borderId="23" xfId="0" applyNumberFormat="1" applyFont="1" applyFill="1" applyBorder="1" applyAlignment="1">
      <alignment horizontal="center" vertical="center"/>
    </xf>
    <xf numFmtId="176" fontId="4" fillId="34" borderId="24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165" fontId="4" fillId="34" borderId="23" xfId="60" applyNumberFormat="1" applyFont="1" applyFill="1" applyBorder="1" applyAlignment="1">
      <alignment horizontal="center" vertical="center" wrapText="1"/>
    </xf>
    <xf numFmtId="176" fontId="3" fillId="34" borderId="23" xfId="60" applyNumberFormat="1" applyFont="1" applyFill="1" applyBorder="1" applyAlignment="1">
      <alignment horizontal="center" vertical="center" wrapText="1"/>
    </xf>
    <xf numFmtId="165" fontId="3" fillId="34" borderId="23" xfId="6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76" fontId="4" fillId="33" borderId="10" xfId="60" applyNumberFormat="1" applyFont="1" applyFill="1" applyBorder="1" applyAlignment="1">
      <alignment horizontal="center" vertical="center" wrapText="1"/>
    </xf>
    <xf numFmtId="176" fontId="4" fillId="33" borderId="12" xfId="6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center" vertical="center" wrapText="1"/>
    </xf>
    <xf numFmtId="176" fontId="3" fillId="34" borderId="25" xfId="60" applyNumberFormat="1" applyFont="1" applyFill="1" applyBorder="1" applyAlignment="1">
      <alignment horizontal="center" vertical="center" wrapText="1"/>
    </xf>
    <xf numFmtId="176" fontId="3" fillId="34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76" fontId="4" fillId="33" borderId="26" xfId="60" applyNumberFormat="1" applyFont="1" applyFill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176" fontId="3" fillId="34" borderId="24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33" borderId="19" xfId="60" applyNumberFormat="1" applyFont="1" applyFill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65" fontId="3" fillId="33" borderId="19" xfId="60" applyNumberFormat="1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176" fontId="3" fillId="34" borderId="3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22" fontId="4" fillId="0" borderId="0" xfId="0" applyNumberFormat="1" applyFont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2"/>
  <sheetViews>
    <sheetView tabSelected="1" view="pageBreakPreview" zoomScale="70" zoomScaleNormal="70" zoomScaleSheetLayoutView="70" workbookViewId="0" topLeftCell="A1">
      <selection activeCell="A6" sqref="A6:M6"/>
    </sheetView>
  </sheetViews>
  <sheetFormatPr defaultColWidth="9.00390625" defaultRowHeight="12.75"/>
  <cols>
    <col min="1" max="1" width="4.75390625" style="3" customWidth="1"/>
    <col min="2" max="2" width="66.375" style="8" customWidth="1"/>
    <col min="3" max="3" width="23.875" style="3" customWidth="1"/>
    <col min="4" max="4" width="13.25390625" style="3" customWidth="1"/>
    <col min="5" max="5" width="12.25390625" style="3" customWidth="1"/>
    <col min="6" max="6" width="12.375" style="3" customWidth="1"/>
    <col min="7" max="7" width="11.625" style="3" customWidth="1"/>
    <col min="8" max="8" width="16.25390625" style="3" hidden="1" customWidth="1"/>
    <col min="9" max="9" width="10.25390625" style="3" customWidth="1"/>
    <col min="10" max="10" width="9.125" style="3" hidden="1" customWidth="1"/>
    <col min="11" max="11" width="13.00390625" style="23" customWidth="1"/>
    <col min="12" max="12" width="9.125" style="3" hidden="1" customWidth="1"/>
    <col min="13" max="13" width="13.25390625" style="3" customWidth="1"/>
    <col min="14" max="16384" width="9.125" style="3" customWidth="1"/>
  </cols>
  <sheetData>
    <row r="1" spans="2:13" s="1" customFormat="1" ht="21.75" customHeight="1">
      <c r="B1" s="7"/>
      <c r="C1" s="43"/>
      <c r="D1" s="43"/>
      <c r="E1" s="43"/>
      <c r="F1" s="43"/>
      <c r="G1" s="5"/>
      <c r="H1" s="5"/>
      <c r="I1" s="107" t="s">
        <v>72</v>
      </c>
      <c r="J1" s="107"/>
      <c r="K1" s="107"/>
      <c r="L1" s="107"/>
      <c r="M1" s="107"/>
    </row>
    <row r="2" spans="2:13" s="1" customFormat="1" ht="21" customHeight="1">
      <c r="B2" s="7"/>
      <c r="C2" s="44"/>
      <c r="D2" s="44"/>
      <c r="E2" s="44"/>
      <c r="F2" s="44"/>
      <c r="G2" s="108" t="s">
        <v>60</v>
      </c>
      <c r="H2" s="108"/>
      <c r="I2" s="108"/>
      <c r="J2" s="108"/>
      <c r="K2" s="108"/>
      <c r="L2" s="108"/>
      <c r="M2" s="108"/>
    </row>
    <row r="3" spans="2:13" s="1" customFormat="1" ht="21" customHeight="1">
      <c r="B3" s="7"/>
      <c r="C3" s="45"/>
      <c r="D3" s="45"/>
      <c r="E3" s="45"/>
      <c r="F3" s="45"/>
      <c r="G3" s="124" t="s">
        <v>61</v>
      </c>
      <c r="H3" s="124"/>
      <c r="I3" s="124"/>
      <c r="J3" s="124"/>
      <c r="K3" s="124"/>
      <c r="L3" s="124"/>
      <c r="M3" s="124"/>
    </row>
    <row r="4" spans="2:13" s="1" customFormat="1" ht="20.25" customHeight="1">
      <c r="B4" s="7"/>
      <c r="C4" s="45"/>
      <c r="D4" s="45"/>
      <c r="E4" s="45"/>
      <c r="F4" s="45"/>
      <c r="G4" s="108" t="s">
        <v>74</v>
      </c>
      <c r="H4" s="108"/>
      <c r="I4" s="108"/>
      <c r="J4" s="108"/>
      <c r="K4" s="108"/>
      <c r="L4" s="108"/>
      <c r="M4" s="108"/>
    </row>
    <row r="5" spans="2:53" s="1" customFormat="1" ht="22.5" customHeight="1">
      <c r="B5" s="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" customFormat="1" ht="59.25" customHeight="1">
      <c r="A6" s="98" t="s">
        <v>62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2:53" ht="27.75" customHeight="1">
      <c r="B7" s="4"/>
      <c r="C7" s="4"/>
      <c r="D7" s="4"/>
      <c r="E7" s="4"/>
      <c r="F7" s="4"/>
      <c r="G7" s="4"/>
      <c r="H7" s="4"/>
      <c r="I7" s="4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9:53" ht="22.5" customHeight="1" thickBot="1">
      <c r="I8" s="5"/>
      <c r="K8" s="22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74.25" customHeight="1" thickBot="1">
      <c r="A9" s="18" t="s">
        <v>0</v>
      </c>
      <c r="B9" s="25" t="s">
        <v>15</v>
      </c>
      <c r="C9" s="26" t="s">
        <v>14</v>
      </c>
      <c r="D9" s="26" t="s">
        <v>3</v>
      </c>
      <c r="E9" s="27" t="s">
        <v>22</v>
      </c>
      <c r="F9" s="26" t="s">
        <v>4</v>
      </c>
      <c r="G9" s="26" t="s">
        <v>5</v>
      </c>
      <c r="H9" s="26" t="s">
        <v>8</v>
      </c>
      <c r="I9" s="24" t="s">
        <v>24</v>
      </c>
      <c r="J9" s="31"/>
      <c r="K9" s="26" t="s">
        <v>71</v>
      </c>
      <c r="L9" s="32"/>
      <c r="M9" s="24" t="s">
        <v>57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3" customFormat="1" ht="24" customHeight="1">
      <c r="A10" s="92">
        <v>1</v>
      </c>
      <c r="B10" s="94" t="s">
        <v>44</v>
      </c>
      <c r="C10" s="46" t="s">
        <v>26</v>
      </c>
      <c r="D10" s="46"/>
      <c r="E10" s="47"/>
      <c r="F10" s="46"/>
      <c r="G10" s="46"/>
      <c r="H10" s="46"/>
      <c r="I10" s="48">
        <f>I11+I12</f>
        <v>2000</v>
      </c>
      <c r="J10" s="49"/>
      <c r="K10" s="50">
        <f>SUM(K11:K12)</f>
        <v>89.5</v>
      </c>
      <c r="L10" s="49"/>
      <c r="M10" s="73">
        <f>K10*100/I10</f>
        <v>4.475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13" s="16" customFormat="1" ht="32.25" customHeight="1">
      <c r="A11" s="126"/>
      <c r="B11" s="111"/>
      <c r="C11" s="89" t="s">
        <v>1</v>
      </c>
      <c r="D11" s="89" t="s">
        <v>19</v>
      </c>
      <c r="E11" s="89">
        <v>917</v>
      </c>
      <c r="F11" s="89">
        <v>7950100</v>
      </c>
      <c r="G11" s="9" t="s">
        <v>45</v>
      </c>
      <c r="H11" s="33">
        <v>830</v>
      </c>
      <c r="I11" s="60">
        <v>60</v>
      </c>
      <c r="J11" s="28"/>
      <c r="K11" s="28">
        <v>0</v>
      </c>
      <c r="L11" s="28"/>
      <c r="M11" s="34">
        <f aca="true" t="shared" si="0" ref="M11:M76">K11*100/I11</f>
        <v>0</v>
      </c>
    </row>
    <row r="12" spans="1:53" s="15" customFormat="1" ht="107.25" customHeight="1" thickBot="1">
      <c r="A12" s="93"/>
      <c r="B12" s="87" t="s">
        <v>47</v>
      </c>
      <c r="C12" s="91" t="s">
        <v>1</v>
      </c>
      <c r="D12" s="91" t="s">
        <v>29</v>
      </c>
      <c r="E12" s="91">
        <v>917</v>
      </c>
      <c r="F12" s="91">
        <v>7950100</v>
      </c>
      <c r="G12" s="14" t="s">
        <v>46</v>
      </c>
      <c r="H12" s="35"/>
      <c r="I12" s="61">
        <v>1940</v>
      </c>
      <c r="J12" s="29"/>
      <c r="K12" s="29">
        <v>89.5</v>
      </c>
      <c r="L12" s="29"/>
      <c r="M12" s="36">
        <f t="shared" si="0"/>
        <v>4.61340206185567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3" customFormat="1" ht="21" customHeight="1">
      <c r="A13" s="102">
        <v>2</v>
      </c>
      <c r="B13" s="94" t="s">
        <v>48</v>
      </c>
      <c r="C13" s="46" t="s">
        <v>26</v>
      </c>
      <c r="D13" s="52"/>
      <c r="E13" s="52"/>
      <c r="F13" s="52"/>
      <c r="G13" s="53"/>
      <c r="H13" s="54"/>
      <c r="I13" s="55">
        <f>SUM(I14:I15)</f>
        <v>670</v>
      </c>
      <c r="J13" s="49"/>
      <c r="K13" s="50">
        <f>SUM(K14:K15)</f>
        <v>361.6</v>
      </c>
      <c r="L13" s="49"/>
      <c r="M13" s="73">
        <f t="shared" si="0"/>
        <v>53.97014925373134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13" s="16" customFormat="1" ht="26.25" customHeight="1">
      <c r="A14" s="103"/>
      <c r="B14" s="125"/>
      <c r="C14" s="89" t="s">
        <v>1</v>
      </c>
      <c r="D14" s="89" t="s">
        <v>25</v>
      </c>
      <c r="E14" s="89">
        <v>917</v>
      </c>
      <c r="F14" s="89">
        <v>7950300</v>
      </c>
      <c r="G14" s="9" t="s">
        <v>45</v>
      </c>
      <c r="H14" s="33">
        <v>325</v>
      </c>
      <c r="I14" s="60">
        <v>550</v>
      </c>
      <c r="J14" s="28"/>
      <c r="K14" s="28">
        <v>274.8</v>
      </c>
      <c r="L14" s="28"/>
      <c r="M14" s="34">
        <f t="shared" si="0"/>
        <v>49.96363636363636</v>
      </c>
    </row>
    <row r="15" spans="1:13" s="16" customFormat="1" ht="24.75" customHeight="1" thickBot="1">
      <c r="A15" s="104"/>
      <c r="B15" s="122"/>
      <c r="C15" s="90"/>
      <c r="D15" s="91" t="s">
        <v>23</v>
      </c>
      <c r="E15" s="91">
        <v>910</v>
      </c>
      <c r="F15" s="91">
        <v>7950300</v>
      </c>
      <c r="G15" s="14" t="s">
        <v>45</v>
      </c>
      <c r="H15" s="35"/>
      <c r="I15" s="61">
        <v>120</v>
      </c>
      <c r="J15" s="29"/>
      <c r="K15" s="29">
        <v>86.8</v>
      </c>
      <c r="L15" s="29"/>
      <c r="M15" s="36">
        <f t="shared" si="0"/>
        <v>72.33333333333333</v>
      </c>
    </row>
    <row r="16" spans="1:13" s="16" customFormat="1" ht="24" customHeight="1">
      <c r="A16" s="102">
        <v>3</v>
      </c>
      <c r="B16" s="94" t="s">
        <v>34</v>
      </c>
      <c r="C16" s="46" t="s">
        <v>26</v>
      </c>
      <c r="D16" s="52"/>
      <c r="E16" s="52"/>
      <c r="F16" s="52"/>
      <c r="G16" s="53"/>
      <c r="H16" s="54"/>
      <c r="I16" s="55">
        <f>SUM(I17:I19)</f>
        <v>4900</v>
      </c>
      <c r="J16" s="49"/>
      <c r="K16" s="50">
        <f>SUM(K17:K19)</f>
        <v>1705.4</v>
      </c>
      <c r="L16" s="49"/>
      <c r="M16" s="73">
        <f t="shared" si="0"/>
        <v>34.80408163265306</v>
      </c>
    </row>
    <row r="17" spans="1:13" s="16" customFormat="1" ht="31.5" customHeight="1">
      <c r="A17" s="103"/>
      <c r="B17" s="99"/>
      <c r="C17" s="89" t="s">
        <v>1</v>
      </c>
      <c r="D17" s="89" t="s">
        <v>17</v>
      </c>
      <c r="E17" s="89">
        <v>913</v>
      </c>
      <c r="F17" s="89">
        <v>7950400</v>
      </c>
      <c r="G17" s="9" t="s">
        <v>49</v>
      </c>
      <c r="H17" s="33"/>
      <c r="I17" s="60">
        <v>777</v>
      </c>
      <c r="J17" s="28"/>
      <c r="K17" s="28">
        <v>302.2</v>
      </c>
      <c r="L17" s="28"/>
      <c r="M17" s="34">
        <f t="shared" si="0"/>
        <v>38.89317889317889</v>
      </c>
    </row>
    <row r="18" spans="1:13" s="16" customFormat="1" ht="28.5" customHeight="1">
      <c r="A18" s="103"/>
      <c r="B18" s="99"/>
      <c r="C18" s="96" t="s">
        <v>27</v>
      </c>
      <c r="D18" s="89" t="s">
        <v>17</v>
      </c>
      <c r="E18" s="89">
        <v>913</v>
      </c>
      <c r="F18" s="89">
        <v>7950400</v>
      </c>
      <c r="G18" s="9" t="s">
        <v>45</v>
      </c>
      <c r="H18" s="33"/>
      <c r="I18" s="60">
        <v>2338</v>
      </c>
      <c r="J18" s="28"/>
      <c r="K18" s="28">
        <v>303.2</v>
      </c>
      <c r="L18" s="28"/>
      <c r="M18" s="34">
        <f t="shared" si="0"/>
        <v>12.968349016253208</v>
      </c>
    </row>
    <row r="19" spans="1:13" s="16" customFormat="1" ht="24" customHeight="1" thickBot="1">
      <c r="A19" s="104"/>
      <c r="B19" s="105"/>
      <c r="C19" s="97"/>
      <c r="D19" s="91" t="s">
        <v>17</v>
      </c>
      <c r="E19" s="91">
        <v>917</v>
      </c>
      <c r="F19" s="91">
        <v>7950400</v>
      </c>
      <c r="G19" s="14" t="s">
        <v>45</v>
      </c>
      <c r="H19" s="35"/>
      <c r="I19" s="61">
        <v>1785</v>
      </c>
      <c r="J19" s="29"/>
      <c r="K19" s="29">
        <v>1100</v>
      </c>
      <c r="L19" s="29"/>
      <c r="M19" s="36">
        <f t="shared" si="0"/>
        <v>61.62464985994398</v>
      </c>
    </row>
    <row r="20" spans="1:13" s="16" customFormat="1" ht="23.25" customHeight="1">
      <c r="A20" s="102">
        <v>4</v>
      </c>
      <c r="B20" s="94" t="s">
        <v>35</v>
      </c>
      <c r="C20" s="46" t="s">
        <v>26</v>
      </c>
      <c r="D20" s="52"/>
      <c r="E20" s="52"/>
      <c r="F20" s="52"/>
      <c r="G20" s="53"/>
      <c r="H20" s="54"/>
      <c r="I20" s="55">
        <f>SUM(I21:I26)</f>
        <v>5053.9</v>
      </c>
      <c r="J20" s="49"/>
      <c r="K20" s="50">
        <f>SUM(K21:K26)</f>
        <v>0</v>
      </c>
      <c r="L20" s="50"/>
      <c r="M20" s="73">
        <f t="shared" si="0"/>
        <v>0</v>
      </c>
    </row>
    <row r="21" spans="1:13" s="16" customFormat="1" ht="23.25" customHeight="1">
      <c r="A21" s="103"/>
      <c r="B21" s="99"/>
      <c r="C21" s="89" t="s">
        <v>20</v>
      </c>
      <c r="D21" s="89" t="s">
        <v>18</v>
      </c>
      <c r="E21" s="89">
        <v>907</v>
      </c>
      <c r="F21" s="89">
        <v>7950500</v>
      </c>
      <c r="G21" s="9" t="s">
        <v>45</v>
      </c>
      <c r="H21" s="33"/>
      <c r="I21" s="60">
        <v>281</v>
      </c>
      <c r="J21" s="28"/>
      <c r="K21" s="28">
        <v>0</v>
      </c>
      <c r="L21" s="28"/>
      <c r="M21" s="34">
        <f t="shared" si="0"/>
        <v>0</v>
      </c>
    </row>
    <row r="22" spans="1:13" s="16" customFormat="1" ht="23.25" customHeight="1">
      <c r="A22" s="103"/>
      <c r="B22" s="99"/>
      <c r="C22" s="89" t="s">
        <v>20</v>
      </c>
      <c r="D22" s="89" t="s">
        <v>18</v>
      </c>
      <c r="E22" s="89">
        <v>907</v>
      </c>
      <c r="F22" s="89">
        <v>7950500</v>
      </c>
      <c r="G22" s="9" t="s">
        <v>50</v>
      </c>
      <c r="H22" s="33"/>
      <c r="I22" s="60">
        <v>25</v>
      </c>
      <c r="J22" s="28"/>
      <c r="K22" s="28">
        <v>0</v>
      </c>
      <c r="L22" s="28"/>
      <c r="M22" s="34">
        <f t="shared" si="0"/>
        <v>0</v>
      </c>
    </row>
    <row r="23" spans="1:13" s="16" customFormat="1" ht="23.25" customHeight="1">
      <c r="A23" s="103"/>
      <c r="B23" s="99"/>
      <c r="C23" s="89" t="s">
        <v>20</v>
      </c>
      <c r="D23" s="89" t="s">
        <v>13</v>
      </c>
      <c r="E23" s="89">
        <v>907</v>
      </c>
      <c r="F23" s="89">
        <v>7950500</v>
      </c>
      <c r="G23" s="9" t="s">
        <v>49</v>
      </c>
      <c r="H23" s="33"/>
      <c r="I23" s="60">
        <v>240</v>
      </c>
      <c r="J23" s="28"/>
      <c r="K23" s="28">
        <v>0</v>
      </c>
      <c r="L23" s="28"/>
      <c r="M23" s="34">
        <f t="shared" si="0"/>
        <v>0</v>
      </c>
    </row>
    <row r="24" spans="1:13" s="16" customFormat="1" ht="23.25" customHeight="1">
      <c r="A24" s="103"/>
      <c r="B24" s="99"/>
      <c r="C24" s="89" t="s">
        <v>20</v>
      </c>
      <c r="D24" s="89" t="s">
        <v>13</v>
      </c>
      <c r="E24" s="89">
        <v>907</v>
      </c>
      <c r="F24" s="89">
        <v>7950500</v>
      </c>
      <c r="G24" s="9" t="s">
        <v>45</v>
      </c>
      <c r="H24" s="33"/>
      <c r="I24" s="60">
        <v>1080.9</v>
      </c>
      <c r="J24" s="28"/>
      <c r="K24" s="28">
        <v>0</v>
      </c>
      <c r="L24" s="28"/>
      <c r="M24" s="34">
        <f t="shared" si="0"/>
        <v>0</v>
      </c>
    </row>
    <row r="25" spans="1:13" s="16" customFormat="1" ht="23.25" customHeight="1">
      <c r="A25" s="103"/>
      <c r="B25" s="99"/>
      <c r="C25" s="89" t="s">
        <v>20</v>
      </c>
      <c r="D25" s="89" t="s">
        <v>9</v>
      </c>
      <c r="E25" s="89">
        <v>907</v>
      </c>
      <c r="F25" s="89">
        <v>7950500</v>
      </c>
      <c r="G25" s="9" t="s">
        <v>49</v>
      </c>
      <c r="H25" s="33"/>
      <c r="I25" s="60">
        <v>1692</v>
      </c>
      <c r="J25" s="28"/>
      <c r="K25" s="28">
        <v>0</v>
      </c>
      <c r="L25" s="28"/>
      <c r="M25" s="34">
        <f t="shared" si="0"/>
        <v>0</v>
      </c>
    </row>
    <row r="26" spans="1:53" s="15" customFormat="1" ht="23.25" customHeight="1" thickBot="1">
      <c r="A26" s="104"/>
      <c r="B26" s="105"/>
      <c r="C26" s="91" t="s">
        <v>20</v>
      </c>
      <c r="D26" s="14" t="s">
        <v>9</v>
      </c>
      <c r="E26" s="91">
        <v>907</v>
      </c>
      <c r="F26" s="91">
        <v>7950500</v>
      </c>
      <c r="G26" s="14" t="s">
        <v>45</v>
      </c>
      <c r="H26" s="35"/>
      <c r="I26" s="61">
        <v>1735</v>
      </c>
      <c r="J26" s="29"/>
      <c r="K26" s="29">
        <v>0</v>
      </c>
      <c r="L26" s="29"/>
      <c r="M26" s="36">
        <f t="shared" si="0"/>
        <v>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13" s="16" customFormat="1" ht="19.5" customHeight="1">
      <c r="A27" s="112">
        <v>5</v>
      </c>
      <c r="B27" s="94" t="s">
        <v>38</v>
      </c>
      <c r="C27" s="46" t="s">
        <v>12</v>
      </c>
      <c r="D27" s="47"/>
      <c r="E27" s="46"/>
      <c r="F27" s="46"/>
      <c r="G27" s="47"/>
      <c r="H27" s="56"/>
      <c r="I27" s="55">
        <f>I28</f>
        <v>1856</v>
      </c>
      <c r="J27" s="49"/>
      <c r="K27" s="50">
        <v>0</v>
      </c>
      <c r="L27" s="50"/>
      <c r="M27" s="73">
        <f t="shared" si="0"/>
        <v>0</v>
      </c>
    </row>
    <row r="28" spans="1:53" ht="52.5" customHeight="1" thickBot="1">
      <c r="A28" s="113"/>
      <c r="B28" s="95"/>
      <c r="C28" s="91" t="s">
        <v>20</v>
      </c>
      <c r="D28" s="91" t="s">
        <v>13</v>
      </c>
      <c r="E28" s="91">
        <v>907</v>
      </c>
      <c r="F28" s="91">
        <v>7953700</v>
      </c>
      <c r="G28" s="14" t="s">
        <v>45</v>
      </c>
      <c r="H28" s="35"/>
      <c r="I28" s="61">
        <v>1856</v>
      </c>
      <c r="J28" s="29"/>
      <c r="K28" s="29">
        <v>0</v>
      </c>
      <c r="L28" s="29"/>
      <c r="M28" s="36">
        <f t="shared" si="0"/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3" customFormat="1" ht="22.5" customHeight="1">
      <c r="A29" s="102">
        <v>6</v>
      </c>
      <c r="B29" s="94" t="s">
        <v>37</v>
      </c>
      <c r="C29" s="46" t="s">
        <v>12</v>
      </c>
      <c r="D29" s="46"/>
      <c r="E29" s="46"/>
      <c r="F29" s="46"/>
      <c r="G29" s="47"/>
      <c r="H29" s="56"/>
      <c r="I29" s="55">
        <f>I30</f>
        <v>1100</v>
      </c>
      <c r="J29" s="49"/>
      <c r="K29" s="50">
        <v>0</v>
      </c>
      <c r="L29" s="50"/>
      <c r="M29" s="73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13" s="16" customFormat="1" ht="40.5" customHeight="1" thickBot="1">
      <c r="A30" s="113"/>
      <c r="B30" s="95"/>
      <c r="C30" s="91" t="s">
        <v>20</v>
      </c>
      <c r="D30" s="91" t="s">
        <v>13</v>
      </c>
      <c r="E30" s="91">
        <v>907</v>
      </c>
      <c r="F30" s="91">
        <v>7953800</v>
      </c>
      <c r="G30" s="14" t="s">
        <v>49</v>
      </c>
      <c r="H30" s="35"/>
      <c r="I30" s="61">
        <v>1100</v>
      </c>
      <c r="J30" s="29"/>
      <c r="K30" s="29">
        <v>0</v>
      </c>
      <c r="L30" s="29"/>
      <c r="M30" s="36">
        <f t="shared" si="0"/>
        <v>0</v>
      </c>
    </row>
    <row r="31" spans="1:53" s="13" customFormat="1" ht="24.75" customHeight="1">
      <c r="A31" s="102">
        <v>7</v>
      </c>
      <c r="B31" s="94" t="s">
        <v>63</v>
      </c>
      <c r="C31" s="46" t="s">
        <v>12</v>
      </c>
      <c r="D31" s="46"/>
      <c r="E31" s="46"/>
      <c r="F31" s="46"/>
      <c r="G31" s="47"/>
      <c r="H31" s="56"/>
      <c r="I31" s="55">
        <f>I32</f>
        <v>111.5</v>
      </c>
      <c r="J31" s="49"/>
      <c r="K31" s="50">
        <v>0</v>
      </c>
      <c r="L31" s="50"/>
      <c r="M31" s="73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13" s="16" customFormat="1" ht="36.75" customHeight="1" thickBot="1">
      <c r="A32" s="114"/>
      <c r="B32" s="128"/>
      <c r="C32" s="85" t="s">
        <v>1</v>
      </c>
      <c r="D32" s="67" t="s">
        <v>65</v>
      </c>
      <c r="E32" s="85">
        <v>917</v>
      </c>
      <c r="F32" s="85">
        <v>7950600</v>
      </c>
      <c r="G32" s="85">
        <v>200</v>
      </c>
      <c r="H32" s="68" t="e">
        <f>#REF!+#REF!+#REF!+#REF!</f>
        <v>#REF!</v>
      </c>
      <c r="I32" s="69">
        <v>111.5</v>
      </c>
      <c r="J32" s="70"/>
      <c r="K32" s="70">
        <v>0</v>
      </c>
      <c r="L32" s="70"/>
      <c r="M32" s="71">
        <f t="shared" si="0"/>
        <v>0</v>
      </c>
    </row>
    <row r="33" spans="1:13" s="16" customFormat="1" ht="25.5" customHeight="1">
      <c r="A33" s="135">
        <v>8</v>
      </c>
      <c r="B33" s="132" t="s">
        <v>64</v>
      </c>
      <c r="C33" s="46" t="s">
        <v>12</v>
      </c>
      <c r="D33" s="46"/>
      <c r="E33" s="46"/>
      <c r="F33" s="46"/>
      <c r="G33" s="47"/>
      <c r="H33" s="56"/>
      <c r="I33" s="55">
        <f>I34+I35+I36+I37</f>
        <v>1152.3000000000002</v>
      </c>
      <c r="J33" s="55">
        <f>J34+J35+J36+J37</f>
        <v>0</v>
      </c>
      <c r="K33" s="55">
        <f>K34+K35+K36+K37</f>
        <v>445.7</v>
      </c>
      <c r="L33" s="49"/>
      <c r="M33" s="73">
        <f>K33*100/I33</f>
        <v>38.67916341230582</v>
      </c>
    </row>
    <row r="34" spans="1:13" s="16" customFormat="1" ht="25.5" customHeight="1">
      <c r="A34" s="136"/>
      <c r="B34" s="133"/>
      <c r="C34" s="130" t="s">
        <v>20</v>
      </c>
      <c r="D34" s="9" t="s">
        <v>66</v>
      </c>
      <c r="E34" s="89">
        <v>907</v>
      </c>
      <c r="F34" s="89">
        <v>7950700</v>
      </c>
      <c r="G34" s="89">
        <v>200</v>
      </c>
      <c r="H34" s="62"/>
      <c r="I34" s="60">
        <v>524.6</v>
      </c>
      <c r="J34" s="28"/>
      <c r="K34" s="28">
        <v>0</v>
      </c>
      <c r="L34" s="28"/>
      <c r="M34" s="34">
        <f>K34*100/I34</f>
        <v>0</v>
      </c>
    </row>
    <row r="35" spans="1:13" s="16" customFormat="1" ht="25.5" customHeight="1">
      <c r="A35" s="136"/>
      <c r="B35" s="133"/>
      <c r="C35" s="130"/>
      <c r="D35" s="9" t="s">
        <v>66</v>
      </c>
      <c r="E35" s="89">
        <v>907</v>
      </c>
      <c r="F35" s="89">
        <v>7950700</v>
      </c>
      <c r="G35" s="89">
        <v>600</v>
      </c>
      <c r="H35" s="62"/>
      <c r="I35" s="60">
        <v>25</v>
      </c>
      <c r="J35" s="28"/>
      <c r="K35" s="28">
        <v>0</v>
      </c>
      <c r="L35" s="28"/>
      <c r="M35" s="34">
        <f>K35*100/I35</f>
        <v>0</v>
      </c>
    </row>
    <row r="36" spans="1:13" s="16" customFormat="1" ht="25.5" customHeight="1">
      <c r="A36" s="136"/>
      <c r="B36" s="133"/>
      <c r="C36" s="130"/>
      <c r="D36" s="9" t="s">
        <v>67</v>
      </c>
      <c r="E36" s="89">
        <v>907</v>
      </c>
      <c r="F36" s="89">
        <v>7950700</v>
      </c>
      <c r="G36" s="89">
        <v>200</v>
      </c>
      <c r="H36" s="62"/>
      <c r="I36" s="60">
        <v>549.7</v>
      </c>
      <c r="J36" s="28"/>
      <c r="K36" s="28">
        <v>445.7</v>
      </c>
      <c r="L36" s="28"/>
      <c r="M36" s="34">
        <f>K36*100/I36</f>
        <v>81.08058941240677</v>
      </c>
    </row>
    <row r="37" spans="1:13" s="16" customFormat="1" ht="25.5" customHeight="1" thickBot="1">
      <c r="A37" s="137"/>
      <c r="B37" s="134"/>
      <c r="C37" s="131"/>
      <c r="D37" s="14" t="s">
        <v>68</v>
      </c>
      <c r="E37" s="91">
        <v>907</v>
      </c>
      <c r="F37" s="91">
        <v>7950700</v>
      </c>
      <c r="G37" s="91">
        <v>200</v>
      </c>
      <c r="H37" s="37"/>
      <c r="I37" s="61">
        <v>53</v>
      </c>
      <c r="J37" s="29"/>
      <c r="K37" s="29">
        <v>0</v>
      </c>
      <c r="L37" s="29"/>
      <c r="M37" s="36">
        <f>K37*100/I37</f>
        <v>0</v>
      </c>
    </row>
    <row r="38" spans="1:53" s="17" customFormat="1" ht="24" customHeight="1" thickBot="1">
      <c r="A38" s="129">
        <v>9</v>
      </c>
      <c r="B38" s="139" t="s">
        <v>55</v>
      </c>
      <c r="C38" s="63" t="s">
        <v>12</v>
      </c>
      <c r="D38" s="63"/>
      <c r="E38" s="63"/>
      <c r="F38" s="63"/>
      <c r="G38" s="63"/>
      <c r="H38" s="64"/>
      <c r="I38" s="65">
        <v>65</v>
      </c>
      <c r="J38" s="66"/>
      <c r="K38" s="66">
        <f>SUM(K39)</f>
        <v>10</v>
      </c>
      <c r="L38" s="66"/>
      <c r="M38" s="82">
        <f t="shared" si="0"/>
        <v>15.384615384615385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15" customFormat="1" ht="27" customHeight="1" thickBot="1">
      <c r="A39" s="93"/>
      <c r="B39" s="95"/>
      <c r="C39" s="91" t="s">
        <v>1</v>
      </c>
      <c r="D39" s="91" t="s">
        <v>6</v>
      </c>
      <c r="E39" s="91">
        <v>917</v>
      </c>
      <c r="F39" s="91">
        <v>7950800</v>
      </c>
      <c r="G39" s="14" t="s">
        <v>45</v>
      </c>
      <c r="H39" s="84">
        <v>50</v>
      </c>
      <c r="I39" s="61">
        <v>65</v>
      </c>
      <c r="J39" s="29"/>
      <c r="K39" s="29">
        <v>10</v>
      </c>
      <c r="L39" s="29"/>
      <c r="M39" s="36">
        <f t="shared" si="0"/>
        <v>15.384615384615385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s="13" customFormat="1" ht="21.75" customHeight="1">
      <c r="A40" s="92">
        <v>10</v>
      </c>
      <c r="B40" s="94" t="s">
        <v>33</v>
      </c>
      <c r="C40" s="46" t="s">
        <v>12</v>
      </c>
      <c r="D40" s="46"/>
      <c r="E40" s="46"/>
      <c r="F40" s="46"/>
      <c r="G40" s="47"/>
      <c r="H40" s="46"/>
      <c r="I40" s="55">
        <v>1025.9</v>
      </c>
      <c r="J40" s="49"/>
      <c r="K40" s="50">
        <f>SUM(K41:K46)</f>
        <v>235.1</v>
      </c>
      <c r="L40" s="49"/>
      <c r="M40" s="73">
        <f t="shared" si="0"/>
        <v>22.91646359294278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13" s="16" customFormat="1" ht="34.5" customHeight="1">
      <c r="A41" s="140"/>
      <c r="B41" s="99"/>
      <c r="C41" s="89" t="s">
        <v>1</v>
      </c>
      <c r="D41" s="89" t="s">
        <v>11</v>
      </c>
      <c r="E41" s="89">
        <v>917</v>
      </c>
      <c r="F41" s="89">
        <v>7950900</v>
      </c>
      <c r="G41" s="9" t="s">
        <v>45</v>
      </c>
      <c r="H41" s="9"/>
      <c r="I41" s="58" t="s">
        <v>58</v>
      </c>
      <c r="J41" s="58"/>
      <c r="K41" s="58">
        <v>16</v>
      </c>
      <c r="L41" s="58"/>
      <c r="M41" s="34">
        <f t="shared" si="0"/>
        <v>7.8431372549019605</v>
      </c>
    </row>
    <row r="42" spans="1:53" s="15" customFormat="1" ht="31.5" customHeight="1" thickBot="1">
      <c r="A42" s="93"/>
      <c r="B42" s="95"/>
      <c r="C42" s="91" t="s">
        <v>1</v>
      </c>
      <c r="D42" s="91" t="s">
        <v>11</v>
      </c>
      <c r="E42" s="91">
        <v>917</v>
      </c>
      <c r="F42" s="91">
        <v>7950900</v>
      </c>
      <c r="G42" s="59">
        <v>600</v>
      </c>
      <c r="H42" s="38">
        <v>1152</v>
      </c>
      <c r="I42" s="61">
        <v>821.9</v>
      </c>
      <c r="J42" s="29"/>
      <c r="K42" s="29">
        <v>219.1</v>
      </c>
      <c r="L42" s="29"/>
      <c r="M42" s="36">
        <f t="shared" si="0"/>
        <v>26.657744251125443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s="13" customFormat="1" ht="26.25" customHeight="1">
      <c r="A43" s="102">
        <v>11</v>
      </c>
      <c r="B43" s="94" t="s">
        <v>40</v>
      </c>
      <c r="C43" s="46" t="s">
        <v>26</v>
      </c>
      <c r="D43" s="52"/>
      <c r="E43" s="52"/>
      <c r="F43" s="52"/>
      <c r="G43" s="53"/>
      <c r="H43" s="56"/>
      <c r="I43" s="55">
        <f>SUM(I44:I46)</f>
        <v>500</v>
      </c>
      <c r="J43" s="49"/>
      <c r="K43" s="50">
        <v>0</v>
      </c>
      <c r="L43" s="50"/>
      <c r="M43" s="73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13" s="16" customFormat="1" ht="26.25" customHeight="1">
      <c r="A44" s="103"/>
      <c r="B44" s="99"/>
      <c r="C44" s="89" t="s">
        <v>30</v>
      </c>
      <c r="D44" s="89" t="s">
        <v>10</v>
      </c>
      <c r="E44" s="89">
        <v>904</v>
      </c>
      <c r="F44" s="89">
        <v>7954000</v>
      </c>
      <c r="G44" s="9" t="s">
        <v>45</v>
      </c>
      <c r="H44" s="39"/>
      <c r="I44" s="60">
        <v>80</v>
      </c>
      <c r="J44" s="28"/>
      <c r="K44" s="28">
        <v>0</v>
      </c>
      <c r="L44" s="28"/>
      <c r="M44" s="34">
        <f t="shared" si="0"/>
        <v>0</v>
      </c>
    </row>
    <row r="45" spans="1:13" s="16" customFormat="1" ht="26.25" customHeight="1">
      <c r="A45" s="120"/>
      <c r="B45" s="106"/>
      <c r="C45" s="89" t="s">
        <v>20</v>
      </c>
      <c r="D45" s="89" t="s">
        <v>13</v>
      </c>
      <c r="E45" s="89">
        <v>907</v>
      </c>
      <c r="F45" s="89">
        <v>7954000</v>
      </c>
      <c r="G45" s="9" t="s">
        <v>45</v>
      </c>
      <c r="H45" s="39"/>
      <c r="I45" s="60">
        <v>300</v>
      </c>
      <c r="J45" s="28"/>
      <c r="K45" s="28">
        <v>0</v>
      </c>
      <c r="L45" s="28"/>
      <c r="M45" s="34">
        <f>K45*100/I45</f>
        <v>0</v>
      </c>
    </row>
    <row r="46" spans="1:53" s="15" customFormat="1" ht="26.25" customHeight="1" thickBot="1">
      <c r="A46" s="104"/>
      <c r="B46" s="105"/>
      <c r="C46" s="86" t="s">
        <v>27</v>
      </c>
      <c r="D46" s="86">
        <v>1101</v>
      </c>
      <c r="E46" s="86">
        <v>913</v>
      </c>
      <c r="F46" s="86">
        <v>7954000</v>
      </c>
      <c r="G46" s="74" t="s">
        <v>45</v>
      </c>
      <c r="H46" s="80"/>
      <c r="I46" s="75">
        <v>120</v>
      </c>
      <c r="J46" s="76"/>
      <c r="K46" s="76">
        <v>0</v>
      </c>
      <c r="L46" s="76"/>
      <c r="M46" s="79">
        <f t="shared" si="0"/>
        <v>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s="13" customFormat="1" ht="51" customHeight="1">
      <c r="A47" s="115">
        <v>12</v>
      </c>
      <c r="B47" s="94" t="s">
        <v>51</v>
      </c>
      <c r="C47" s="46" t="s">
        <v>12</v>
      </c>
      <c r="D47" s="46"/>
      <c r="E47" s="46"/>
      <c r="F47" s="46"/>
      <c r="G47" s="47"/>
      <c r="H47" s="56"/>
      <c r="I47" s="55">
        <v>750</v>
      </c>
      <c r="J47" s="49"/>
      <c r="K47" s="50">
        <v>0</v>
      </c>
      <c r="L47" s="50"/>
      <c r="M47" s="73">
        <f t="shared" si="0"/>
        <v>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s="15" customFormat="1" ht="36" customHeight="1" thickBot="1">
      <c r="A48" s="93"/>
      <c r="B48" s="95"/>
      <c r="C48" s="91" t="s">
        <v>2</v>
      </c>
      <c r="D48" s="91" t="s">
        <v>7</v>
      </c>
      <c r="E48" s="91">
        <v>902</v>
      </c>
      <c r="F48" s="91">
        <v>7951100</v>
      </c>
      <c r="G48" s="14" t="s">
        <v>52</v>
      </c>
      <c r="H48" s="84">
        <v>2454</v>
      </c>
      <c r="I48" s="61">
        <v>750</v>
      </c>
      <c r="J48" s="29"/>
      <c r="K48" s="29">
        <v>0</v>
      </c>
      <c r="L48" s="29"/>
      <c r="M48" s="36">
        <f t="shared" si="0"/>
        <v>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s="13" customFormat="1" ht="23.25" customHeight="1">
      <c r="A49" s="100">
        <v>13</v>
      </c>
      <c r="B49" s="94" t="s">
        <v>73</v>
      </c>
      <c r="C49" s="46" t="s">
        <v>26</v>
      </c>
      <c r="D49" s="52"/>
      <c r="E49" s="52"/>
      <c r="F49" s="52"/>
      <c r="G49" s="52"/>
      <c r="H49" s="46"/>
      <c r="I49" s="55">
        <f>SUM(I50:I51)</f>
        <v>600</v>
      </c>
      <c r="J49" s="49"/>
      <c r="K49" s="50">
        <f>SUM(K50:K51)</f>
        <v>59.9</v>
      </c>
      <c r="L49" s="49"/>
      <c r="M49" s="73">
        <f t="shared" si="0"/>
        <v>9.983333333333333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13" s="16" customFormat="1" ht="42" customHeight="1">
      <c r="A50" s="101"/>
      <c r="B50" s="99"/>
      <c r="C50" s="96" t="s">
        <v>21</v>
      </c>
      <c r="D50" s="89" t="s">
        <v>23</v>
      </c>
      <c r="E50" s="89">
        <v>910</v>
      </c>
      <c r="F50" s="89">
        <v>7951700</v>
      </c>
      <c r="G50" s="89">
        <v>100</v>
      </c>
      <c r="H50" s="83"/>
      <c r="I50" s="60">
        <v>150</v>
      </c>
      <c r="J50" s="28"/>
      <c r="K50" s="28">
        <v>59.9</v>
      </c>
      <c r="L50" s="28"/>
      <c r="M50" s="34">
        <f t="shared" si="0"/>
        <v>39.93333333333333</v>
      </c>
    </row>
    <row r="51" spans="1:53" s="15" customFormat="1" ht="33.75" customHeight="1" thickBot="1">
      <c r="A51" s="101"/>
      <c r="B51" s="99"/>
      <c r="C51" s="123"/>
      <c r="D51" s="89" t="s">
        <v>23</v>
      </c>
      <c r="E51" s="89">
        <v>910</v>
      </c>
      <c r="F51" s="89">
        <v>7951700</v>
      </c>
      <c r="G51" s="89">
        <v>200</v>
      </c>
      <c r="H51" s="83"/>
      <c r="I51" s="60">
        <v>450</v>
      </c>
      <c r="J51" s="28"/>
      <c r="K51" s="28">
        <v>0</v>
      </c>
      <c r="L51" s="28"/>
      <c r="M51" s="34">
        <f t="shared" si="0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30.75" customHeight="1">
      <c r="A52" s="92">
        <v>14</v>
      </c>
      <c r="B52" s="94" t="s">
        <v>32</v>
      </c>
      <c r="C52" s="46" t="s">
        <v>12</v>
      </c>
      <c r="D52" s="46"/>
      <c r="E52" s="46"/>
      <c r="F52" s="46"/>
      <c r="G52" s="47"/>
      <c r="H52" s="46"/>
      <c r="I52" s="55">
        <v>110</v>
      </c>
      <c r="J52" s="49"/>
      <c r="K52" s="50">
        <f>SUM(K53)</f>
        <v>15</v>
      </c>
      <c r="L52" s="49"/>
      <c r="M52" s="73">
        <f t="shared" si="0"/>
        <v>13.636363636363637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ht="45" customHeight="1" thickBot="1">
      <c r="A53" s="93"/>
      <c r="B53" s="95"/>
      <c r="C53" s="91" t="s">
        <v>16</v>
      </c>
      <c r="D53" s="91" t="s">
        <v>9</v>
      </c>
      <c r="E53" s="91">
        <v>917</v>
      </c>
      <c r="F53" s="91">
        <v>7951200</v>
      </c>
      <c r="G53" s="14" t="s">
        <v>45</v>
      </c>
      <c r="H53" s="84">
        <v>45</v>
      </c>
      <c r="I53" s="61">
        <v>110</v>
      </c>
      <c r="J53" s="29"/>
      <c r="K53" s="29">
        <v>15</v>
      </c>
      <c r="L53" s="29"/>
      <c r="M53" s="36">
        <f t="shared" si="0"/>
        <v>13.636363636363637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ht="26.25" customHeight="1">
      <c r="A54" s="92">
        <v>15</v>
      </c>
      <c r="B54" s="94" t="s">
        <v>39</v>
      </c>
      <c r="C54" s="46" t="s">
        <v>12</v>
      </c>
      <c r="D54" s="46"/>
      <c r="E54" s="46"/>
      <c r="F54" s="46"/>
      <c r="G54" s="47"/>
      <c r="H54" s="46"/>
      <c r="I54" s="55">
        <v>92</v>
      </c>
      <c r="J54" s="49"/>
      <c r="K54" s="50">
        <v>12</v>
      </c>
      <c r="L54" s="50"/>
      <c r="M54" s="73">
        <f t="shared" si="0"/>
        <v>13.043478260869565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32.25" customHeight="1" thickBot="1">
      <c r="A55" s="93"/>
      <c r="B55" s="95"/>
      <c r="C55" s="91" t="s">
        <v>16</v>
      </c>
      <c r="D55" s="91" t="s">
        <v>9</v>
      </c>
      <c r="E55" s="91">
        <v>917</v>
      </c>
      <c r="F55" s="91">
        <v>7951000</v>
      </c>
      <c r="G55" s="14" t="s">
        <v>45</v>
      </c>
      <c r="H55" s="84"/>
      <c r="I55" s="61">
        <v>92</v>
      </c>
      <c r="J55" s="29"/>
      <c r="K55" s="29">
        <v>12</v>
      </c>
      <c r="L55" s="29"/>
      <c r="M55" s="36">
        <f t="shared" si="0"/>
        <v>13.043478260869565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ht="24.75" customHeight="1">
      <c r="A56" s="92">
        <v>16</v>
      </c>
      <c r="B56" s="94" t="s">
        <v>42</v>
      </c>
      <c r="C56" s="46" t="s">
        <v>12</v>
      </c>
      <c r="D56" s="46"/>
      <c r="E56" s="46"/>
      <c r="F56" s="46"/>
      <c r="G56" s="47"/>
      <c r="H56" s="46"/>
      <c r="I56" s="55">
        <f>I57+I58</f>
        <v>675.1</v>
      </c>
      <c r="J56" s="55">
        <f>J57+J58</f>
        <v>0</v>
      </c>
      <c r="K56" s="55">
        <f>K57+K58</f>
        <v>38.6</v>
      </c>
      <c r="L56" s="49"/>
      <c r="M56" s="73">
        <f t="shared" si="0"/>
        <v>5.717671456080581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ht="24.75" customHeight="1">
      <c r="A57" s="116"/>
      <c r="B57" s="127"/>
      <c r="C57" s="109" t="s">
        <v>41</v>
      </c>
      <c r="D57" s="89" t="s">
        <v>10</v>
      </c>
      <c r="E57" s="89">
        <v>904</v>
      </c>
      <c r="F57" s="89">
        <v>7953610</v>
      </c>
      <c r="G57" s="9" t="s">
        <v>49</v>
      </c>
      <c r="H57" s="83"/>
      <c r="I57" s="60">
        <v>16.9</v>
      </c>
      <c r="J57" s="77"/>
      <c r="K57" s="77">
        <v>0</v>
      </c>
      <c r="L57" s="78"/>
      <c r="M57" s="34">
        <f>K57*100/I57</f>
        <v>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53" ht="24.75" customHeight="1" thickBot="1">
      <c r="A58" s="117"/>
      <c r="B58" s="122"/>
      <c r="C58" s="138"/>
      <c r="D58" s="86" t="s">
        <v>10</v>
      </c>
      <c r="E58" s="86">
        <v>904</v>
      </c>
      <c r="F58" s="86">
        <v>7953610</v>
      </c>
      <c r="G58" s="74" t="s">
        <v>45</v>
      </c>
      <c r="H58" s="88"/>
      <c r="I58" s="75">
        <v>658.2</v>
      </c>
      <c r="J58" s="76"/>
      <c r="K58" s="76">
        <v>38.6</v>
      </c>
      <c r="L58" s="29"/>
      <c r="M58" s="79">
        <f>K58*100/I58</f>
        <v>5.864478881798845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ht="39" customHeight="1">
      <c r="A59" s="92">
        <v>17</v>
      </c>
      <c r="B59" s="94" t="s">
        <v>56</v>
      </c>
      <c r="C59" s="46" t="s">
        <v>12</v>
      </c>
      <c r="D59" s="46"/>
      <c r="E59" s="46"/>
      <c r="F59" s="46"/>
      <c r="G59" s="47"/>
      <c r="H59" s="46"/>
      <c r="I59" s="55">
        <f>I60</f>
        <v>20</v>
      </c>
      <c r="J59" s="55">
        <f>J60</f>
        <v>0</v>
      </c>
      <c r="K59" s="55">
        <f>K60</f>
        <v>0</v>
      </c>
      <c r="L59" s="50"/>
      <c r="M59" s="73">
        <f t="shared" si="0"/>
        <v>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ht="45.75" customHeight="1" thickBot="1">
      <c r="A60" s="93"/>
      <c r="B60" s="95"/>
      <c r="C60" s="86" t="s">
        <v>41</v>
      </c>
      <c r="D60" s="86" t="s">
        <v>10</v>
      </c>
      <c r="E60" s="86">
        <v>904</v>
      </c>
      <c r="F60" s="86">
        <v>7953630</v>
      </c>
      <c r="G60" s="74" t="s">
        <v>45</v>
      </c>
      <c r="H60" s="88"/>
      <c r="I60" s="75">
        <v>20</v>
      </c>
      <c r="J60" s="76"/>
      <c r="K60" s="76">
        <v>0</v>
      </c>
      <c r="L60" s="29"/>
      <c r="M60" s="79">
        <f t="shared" si="0"/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ht="26.25" customHeight="1">
      <c r="A61" s="92">
        <v>18</v>
      </c>
      <c r="B61" s="94" t="s">
        <v>43</v>
      </c>
      <c r="C61" s="46" t="s">
        <v>12</v>
      </c>
      <c r="D61" s="46"/>
      <c r="E61" s="46"/>
      <c r="F61" s="46"/>
      <c r="G61" s="47"/>
      <c r="H61" s="46"/>
      <c r="I61" s="55">
        <v>83</v>
      </c>
      <c r="J61" s="50"/>
      <c r="K61" s="50">
        <v>0</v>
      </c>
      <c r="L61" s="50"/>
      <c r="M61" s="51">
        <f t="shared" si="0"/>
        <v>0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ht="47.25" customHeight="1" thickBot="1">
      <c r="A62" s="93"/>
      <c r="B62" s="95"/>
      <c r="C62" s="91" t="s">
        <v>41</v>
      </c>
      <c r="D62" s="91" t="s">
        <v>10</v>
      </c>
      <c r="E62" s="91">
        <v>904</v>
      </c>
      <c r="F62" s="91">
        <v>7953640</v>
      </c>
      <c r="G62" s="14" t="s">
        <v>45</v>
      </c>
      <c r="H62" s="84"/>
      <c r="I62" s="61">
        <v>83</v>
      </c>
      <c r="J62" s="29"/>
      <c r="K62" s="29">
        <v>0</v>
      </c>
      <c r="L62" s="29"/>
      <c r="M62" s="36">
        <f t="shared" si="0"/>
        <v>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s="13" customFormat="1" ht="27" customHeight="1">
      <c r="A63" s="102">
        <v>19</v>
      </c>
      <c r="B63" s="94" t="s">
        <v>69</v>
      </c>
      <c r="C63" s="46" t="s">
        <v>26</v>
      </c>
      <c r="D63" s="52"/>
      <c r="E63" s="52"/>
      <c r="F63" s="52"/>
      <c r="G63" s="53"/>
      <c r="H63" s="46">
        <v>118</v>
      </c>
      <c r="I63" s="55">
        <f>SUM(I64:I65)</f>
        <v>80</v>
      </c>
      <c r="J63" s="49"/>
      <c r="K63" s="50">
        <v>0</v>
      </c>
      <c r="L63" s="50"/>
      <c r="M63" s="73">
        <f t="shared" si="0"/>
        <v>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13" s="16" customFormat="1" ht="27" customHeight="1" thickBot="1">
      <c r="A64" s="103"/>
      <c r="B64" s="125"/>
      <c r="C64" s="89" t="s">
        <v>1</v>
      </c>
      <c r="D64" s="89" t="s">
        <v>28</v>
      </c>
      <c r="E64" s="89">
        <v>917</v>
      </c>
      <c r="F64" s="89">
        <v>7951401</v>
      </c>
      <c r="G64" s="9" t="s">
        <v>45</v>
      </c>
      <c r="H64" s="83"/>
      <c r="I64" s="60">
        <v>10</v>
      </c>
      <c r="J64" s="28"/>
      <c r="K64" s="28">
        <v>0</v>
      </c>
      <c r="L64" s="28"/>
      <c r="M64" s="34">
        <f t="shared" si="0"/>
        <v>0</v>
      </c>
    </row>
    <row r="65" spans="1:53" s="13" customFormat="1" ht="27" customHeight="1" thickBot="1">
      <c r="A65" s="104"/>
      <c r="B65" s="122"/>
      <c r="C65" s="91" t="s">
        <v>1</v>
      </c>
      <c r="D65" s="91" t="s">
        <v>28</v>
      </c>
      <c r="E65" s="91">
        <v>917</v>
      </c>
      <c r="F65" s="91">
        <v>7951401</v>
      </c>
      <c r="G65" s="14" t="s">
        <v>52</v>
      </c>
      <c r="H65" s="84"/>
      <c r="I65" s="61">
        <v>70</v>
      </c>
      <c r="J65" s="29"/>
      <c r="K65" s="29">
        <v>0</v>
      </c>
      <c r="L65" s="29"/>
      <c r="M65" s="36">
        <f t="shared" si="0"/>
        <v>0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s="15" customFormat="1" ht="28.5" customHeight="1" thickBot="1">
      <c r="A66" s="102">
        <v>20</v>
      </c>
      <c r="B66" s="94" t="s">
        <v>70</v>
      </c>
      <c r="C66" s="57" t="s">
        <v>26</v>
      </c>
      <c r="D66" s="52"/>
      <c r="E66" s="52"/>
      <c r="F66" s="52"/>
      <c r="G66" s="53"/>
      <c r="H66" s="46"/>
      <c r="I66" s="55">
        <f>SUM(I67:I68)</f>
        <v>524</v>
      </c>
      <c r="J66" s="49"/>
      <c r="K66" s="50">
        <f>SUM(K67:K68)</f>
        <v>50</v>
      </c>
      <c r="L66" s="49"/>
      <c r="M66" s="73">
        <f t="shared" si="0"/>
        <v>9.541984732824428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ht="28.5" customHeight="1" thickBot="1">
      <c r="A67" s="103"/>
      <c r="B67" s="99"/>
      <c r="C67" s="96" t="s">
        <v>16</v>
      </c>
      <c r="D67" s="89" t="s">
        <v>31</v>
      </c>
      <c r="E67" s="89">
        <v>917</v>
      </c>
      <c r="F67" s="89">
        <v>7952500</v>
      </c>
      <c r="G67" s="9" t="s">
        <v>49</v>
      </c>
      <c r="H67" s="83"/>
      <c r="I67" s="60">
        <v>20</v>
      </c>
      <c r="J67" s="28"/>
      <c r="K67" s="28">
        <v>0</v>
      </c>
      <c r="L67" s="28"/>
      <c r="M67" s="34">
        <f t="shared" si="0"/>
        <v>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3" customFormat="1" ht="28.5" customHeight="1" thickBot="1">
      <c r="A68" s="104"/>
      <c r="B68" s="122"/>
      <c r="C68" s="110"/>
      <c r="D68" s="91" t="s">
        <v>9</v>
      </c>
      <c r="E68" s="91">
        <v>917</v>
      </c>
      <c r="F68" s="91">
        <v>7952500</v>
      </c>
      <c r="G68" s="14" t="s">
        <v>45</v>
      </c>
      <c r="H68" s="84"/>
      <c r="I68" s="61">
        <v>504</v>
      </c>
      <c r="J68" s="29"/>
      <c r="K68" s="29">
        <v>50</v>
      </c>
      <c r="L68" s="29"/>
      <c r="M68" s="36">
        <f t="shared" si="0"/>
        <v>9.920634920634921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13" s="16" customFormat="1" ht="30" customHeight="1" thickBot="1">
      <c r="A69" s="102">
        <v>21</v>
      </c>
      <c r="B69" s="94" t="s">
        <v>36</v>
      </c>
      <c r="C69" s="46" t="s">
        <v>26</v>
      </c>
      <c r="D69" s="52"/>
      <c r="E69" s="52"/>
      <c r="F69" s="52"/>
      <c r="G69" s="53"/>
      <c r="H69" s="46"/>
      <c r="I69" s="55">
        <f>SUM(I70:I72)</f>
        <v>800</v>
      </c>
      <c r="J69" s="49"/>
      <c r="K69" s="50">
        <v>0</v>
      </c>
      <c r="L69" s="50"/>
      <c r="M69" s="73">
        <f t="shared" si="0"/>
        <v>0</v>
      </c>
    </row>
    <row r="70" spans="1:53" s="17" customFormat="1" ht="23.25" customHeight="1" thickBot="1">
      <c r="A70" s="103"/>
      <c r="B70" s="99"/>
      <c r="C70" s="96" t="s">
        <v>20</v>
      </c>
      <c r="D70" s="9" t="s">
        <v>66</v>
      </c>
      <c r="E70" s="89">
        <v>907</v>
      </c>
      <c r="F70" s="89">
        <v>7951600</v>
      </c>
      <c r="G70" s="9" t="s">
        <v>45</v>
      </c>
      <c r="H70" s="83"/>
      <c r="I70" s="60">
        <v>400</v>
      </c>
      <c r="J70" s="28"/>
      <c r="K70" s="28">
        <v>0</v>
      </c>
      <c r="L70" s="28"/>
      <c r="M70" s="34">
        <f t="shared" si="0"/>
        <v>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</row>
    <row r="71" spans="1:13" s="21" customFormat="1" ht="23.25" customHeight="1">
      <c r="A71" s="120"/>
      <c r="B71" s="106"/>
      <c r="C71" s="109"/>
      <c r="D71" s="9" t="s">
        <v>67</v>
      </c>
      <c r="E71" s="89">
        <v>907</v>
      </c>
      <c r="F71" s="89">
        <v>7951600</v>
      </c>
      <c r="G71" s="9" t="s">
        <v>45</v>
      </c>
      <c r="H71" s="72"/>
      <c r="I71" s="69">
        <v>300</v>
      </c>
      <c r="J71" s="70"/>
      <c r="K71" s="70">
        <v>0</v>
      </c>
      <c r="L71" s="70"/>
      <c r="M71" s="71">
        <f t="shared" si="0"/>
        <v>0</v>
      </c>
    </row>
    <row r="72" spans="1:13" s="16" customFormat="1" ht="21" customHeight="1" thickBot="1">
      <c r="A72" s="104"/>
      <c r="B72" s="122"/>
      <c r="C72" s="110"/>
      <c r="D72" s="9" t="s">
        <v>68</v>
      </c>
      <c r="E72" s="89">
        <v>907</v>
      </c>
      <c r="F72" s="89">
        <v>7951600</v>
      </c>
      <c r="G72" s="9" t="s">
        <v>45</v>
      </c>
      <c r="H72" s="84"/>
      <c r="I72" s="61">
        <v>100</v>
      </c>
      <c r="J72" s="29"/>
      <c r="K72" s="29">
        <v>0</v>
      </c>
      <c r="L72" s="29"/>
      <c r="M72" s="36">
        <f t="shared" si="0"/>
        <v>0</v>
      </c>
    </row>
    <row r="73" spans="1:53" s="17" customFormat="1" ht="25.5" customHeight="1" thickBot="1">
      <c r="A73" s="102">
        <v>22</v>
      </c>
      <c r="B73" s="94" t="s">
        <v>53</v>
      </c>
      <c r="C73" s="46" t="s">
        <v>26</v>
      </c>
      <c r="D73" s="52"/>
      <c r="E73" s="52"/>
      <c r="F73" s="52"/>
      <c r="G73" s="53"/>
      <c r="H73" s="46"/>
      <c r="I73" s="55">
        <f>I74+I75</f>
        <v>10675.8</v>
      </c>
      <c r="J73" s="55">
        <f>SUM(J74:J75)</f>
        <v>0</v>
      </c>
      <c r="K73" s="55">
        <f>SUM(K74:K75)</f>
        <v>774.7</v>
      </c>
      <c r="L73" s="49"/>
      <c r="M73" s="73">
        <f t="shared" si="0"/>
        <v>7.256599037074506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</row>
    <row r="74" spans="1:53" s="15" customFormat="1" ht="38.25" customHeight="1" thickBot="1">
      <c r="A74" s="103"/>
      <c r="B74" s="99"/>
      <c r="C74" s="89" t="s">
        <v>20</v>
      </c>
      <c r="D74" s="89" t="s">
        <v>18</v>
      </c>
      <c r="E74" s="89">
        <v>907</v>
      </c>
      <c r="F74" s="89">
        <v>7953500</v>
      </c>
      <c r="G74" s="9" t="s">
        <v>45</v>
      </c>
      <c r="H74" s="83"/>
      <c r="I74" s="60">
        <v>5939</v>
      </c>
      <c r="J74" s="28"/>
      <c r="K74" s="28">
        <v>769.6</v>
      </c>
      <c r="L74" s="28"/>
      <c r="M74" s="34">
        <f t="shared" si="0"/>
        <v>12.95841050681933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ht="45" customHeight="1" thickBot="1">
      <c r="A75" s="103"/>
      <c r="B75" s="99"/>
      <c r="C75" s="89" t="s">
        <v>1</v>
      </c>
      <c r="D75" s="89" t="s">
        <v>18</v>
      </c>
      <c r="E75" s="89">
        <v>917</v>
      </c>
      <c r="F75" s="89">
        <v>7953500</v>
      </c>
      <c r="G75" s="9" t="s">
        <v>45</v>
      </c>
      <c r="H75" s="83"/>
      <c r="I75" s="60">
        <v>4736.8</v>
      </c>
      <c r="J75" s="28"/>
      <c r="K75" s="28">
        <v>5.1</v>
      </c>
      <c r="L75" s="28"/>
      <c r="M75" s="34">
        <f>K75*100/I75</f>
        <v>0.10766762371221075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13" s="16" customFormat="1" ht="23.25" customHeight="1" thickBot="1">
      <c r="A76" s="102">
        <v>23</v>
      </c>
      <c r="B76" s="121" t="s">
        <v>54</v>
      </c>
      <c r="C76" s="46" t="s">
        <v>26</v>
      </c>
      <c r="D76" s="52"/>
      <c r="E76" s="52"/>
      <c r="F76" s="52"/>
      <c r="G76" s="53"/>
      <c r="H76" s="46">
        <v>118</v>
      </c>
      <c r="I76" s="55">
        <f>SUM(I77:I77)</f>
        <v>300</v>
      </c>
      <c r="J76" s="49"/>
      <c r="K76" s="50" t="s">
        <v>59</v>
      </c>
      <c r="L76" s="50"/>
      <c r="M76" s="73">
        <f t="shared" si="0"/>
        <v>0</v>
      </c>
    </row>
    <row r="77" spans="1:53" s="13" customFormat="1" ht="39.75" customHeight="1" thickBot="1">
      <c r="A77" s="104"/>
      <c r="B77" s="122"/>
      <c r="C77" s="91" t="s">
        <v>20</v>
      </c>
      <c r="D77" s="91" t="s">
        <v>13</v>
      </c>
      <c r="E77" s="91">
        <v>907</v>
      </c>
      <c r="F77" s="91">
        <v>7951500</v>
      </c>
      <c r="G77" s="14" t="s">
        <v>45</v>
      </c>
      <c r="H77" s="84"/>
      <c r="I77" s="61">
        <v>300</v>
      </c>
      <c r="J77" s="29"/>
      <c r="K77" s="29">
        <v>0</v>
      </c>
      <c r="L77" s="29"/>
      <c r="M77" s="36">
        <f>K77*100/I77</f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13" s="16" customFormat="1" ht="29.25" customHeight="1" thickBot="1">
      <c r="A78" s="40"/>
      <c r="B78" s="119" t="s">
        <v>12</v>
      </c>
      <c r="C78" s="119"/>
      <c r="D78" s="88"/>
      <c r="E78" s="88"/>
      <c r="F78" s="88"/>
      <c r="G78" s="88"/>
      <c r="H78" s="41" t="e">
        <f>#REF!+H39+H42+H48+H53+H63+H76+H32</f>
        <v>#REF!</v>
      </c>
      <c r="I78" s="30">
        <f>I10+I13+I16+I20+I27+I29+I31+I38+I40+I43+I47+I49+I52+I54+I56+I59+I61+I63+I66+I69+I73+I76+I33</f>
        <v>33144.5</v>
      </c>
      <c r="J78" s="30">
        <f>J10+J13+J16+J20+J27+J29+J31+J38+J40+J43+J47+J49+J52+J54+J56+J59+J61+J63+J66+J69+J73+J76+J33</f>
        <v>0</v>
      </c>
      <c r="K78" s="30">
        <f>K10+K13+K16+K20+K27+K29+K31+K38+K40+K43+K47+K49+K52+K54+K56+K59+K61+K63+K66+K69+K73+K76+K33</f>
        <v>3797.5</v>
      </c>
      <c r="L78" s="42"/>
      <c r="M78" s="81">
        <f>K78*100/I78</f>
        <v>11.457406206157884</v>
      </c>
    </row>
    <row r="79" spans="1:53" s="15" customFormat="1" ht="29.25" customHeight="1" thickBot="1">
      <c r="A79" s="3"/>
      <c r="B79" s="10"/>
      <c r="C79" s="11"/>
      <c r="D79" s="11"/>
      <c r="E79" s="11"/>
      <c r="F79" s="11"/>
      <c r="G79" s="11"/>
      <c r="H79" s="11"/>
      <c r="I79" s="11"/>
      <c r="J79" s="3"/>
      <c r="K79" s="22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s="13" customFormat="1" ht="23.25" customHeight="1">
      <c r="A80" s="3"/>
      <c r="B80" s="12"/>
      <c r="C80" s="11"/>
      <c r="D80" s="11"/>
      <c r="E80" s="11"/>
      <c r="F80" s="11"/>
      <c r="G80" s="11"/>
      <c r="H80" s="11"/>
      <c r="I80" s="11"/>
      <c r="J80" s="3"/>
      <c r="K80" s="22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11" s="16" customFormat="1" ht="23.25" customHeight="1">
      <c r="A81" s="3"/>
      <c r="B81" s="12"/>
      <c r="C81" s="11"/>
      <c r="D81" s="11"/>
      <c r="E81" s="11"/>
      <c r="F81" s="11"/>
      <c r="G81" s="11"/>
      <c r="H81" s="11"/>
      <c r="I81" s="11"/>
      <c r="J81" s="3"/>
      <c r="K81" s="22"/>
    </row>
    <row r="82" spans="1:53" s="15" customFormat="1" ht="23.25" customHeight="1" thickBot="1">
      <c r="A82" s="3"/>
      <c r="B82" s="8"/>
      <c r="C82" s="3"/>
      <c r="D82" s="3"/>
      <c r="E82" s="3"/>
      <c r="F82" s="3"/>
      <c r="G82" s="3"/>
      <c r="H82" s="3"/>
      <c r="I82" s="3"/>
      <c r="J82" s="3"/>
      <c r="K82" s="22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s="13" customFormat="1" ht="24" customHeight="1">
      <c r="A83" s="3"/>
      <c r="B83" s="8"/>
      <c r="C83" s="3"/>
      <c r="D83" s="3"/>
      <c r="E83" s="3"/>
      <c r="F83" s="3"/>
      <c r="G83" s="3"/>
      <c r="H83" s="3"/>
      <c r="I83" s="3"/>
      <c r="J83" s="3"/>
      <c r="K83" s="22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11" s="16" customFormat="1" ht="24" customHeight="1">
      <c r="A84" s="3"/>
      <c r="B84" s="8"/>
      <c r="C84" s="3"/>
      <c r="D84" s="3"/>
      <c r="E84" s="3"/>
      <c r="F84" s="3"/>
      <c r="G84" s="3"/>
      <c r="H84" s="3"/>
      <c r="I84" s="3"/>
      <c r="J84" s="3"/>
      <c r="K84" s="22"/>
    </row>
    <row r="85" spans="1:11" s="16" customFormat="1" ht="24" customHeight="1">
      <c r="A85" s="3"/>
      <c r="B85" s="8"/>
      <c r="C85" s="3"/>
      <c r="D85" s="3"/>
      <c r="E85" s="3"/>
      <c r="F85" s="3"/>
      <c r="G85" s="3"/>
      <c r="H85" s="3"/>
      <c r="I85" s="3"/>
      <c r="J85" s="3"/>
      <c r="K85" s="22"/>
    </row>
    <row r="86" spans="1:53" s="15" customFormat="1" ht="24" customHeight="1" thickBot="1">
      <c r="A86" s="3"/>
      <c r="B86" s="8"/>
      <c r="C86" s="3"/>
      <c r="D86" s="3"/>
      <c r="E86" s="3"/>
      <c r="F86" s="3"/>
      <c r="G86" s="3"/>
      <c r="H86" s="3"/>
      <c r="I86" s="3"/>
      <c r="J86" s="3"/>
      <c r="K86" s="22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s="13" customFormat="1" ht="27.75" customHeight="1">
      <c r="A87" s="3"/>
      <c r="B87" s="8"/>
      <c r="C87" s="3"/>
      <c r="D87" s="3"/>
      <c r="E87" s="3"/>
      <c r="F87" s="3"/>
      <c r="G87" s="3"/>
      <c r="H87" s="3"/>
      <c r="I87" s="3"/>
      <c r="J87" s="3"/>
      <c r="K87" s="22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11" s="16" customFormat="1" ht="27.75" customHeight="1">
      <c r="A88" s="3"/>
      <c r="B88" s="8"/>
      <c r="C88" s="3"/>
      <c r="D88" s="3"/>
      <c r="E88" s="3"/>
      <c r="F88" s="3"/>
      <c r="G88" s="3"/>
      <c r="H88" s="3"/>
      <c r="I88" s="3"/>
      <c r="J88" s="3"/>
      <c r="K88" s="22"/>
    </row>
    <row r="89" spans="1:53" s="15" customFormat="1" ht="27.75" customHeight="1" thickBot="1">
      <c r="A89" s="3"/>
      <c r="B89" s="8"/>
      <c r="C89" s="3"/>
      <c r="D89" s="3"/>
      <c r="E89" s="3"/>
      <c r="F89" s="3"/>
      <c r="G89" s="3"/>
      <c r="H89" s="3"/>
      <c r="I89" s="3"/>
      <c r="J89" s="3"/>
      <c r="K89" s="22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1:53" ht="19.5" customHeight="1">
      <c r="K90" s="22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1:53" ht="16.5" customHeight="1">
      <c r="K91" s="22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1:53" ht="15.75">
      <c r="K92" s="22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1:53" ht="15.75">
      <c r="K93" s="22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1:53" ht="15.75">
      <c r="K94" s="22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1:53" ht="15.75">
      <c r="K95" s="22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1:53" ht="15.75">
      <c r="K96" s="22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1:53" ht="15.75">
      <c r="K97" s="22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1:53" ht="15.75">
      <c r="K98" s="22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1:53" ht="15.75">
      <c r="K99" s="22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1:53" ht="15.75">
      <c r="K100" s="22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1:53" ht="15.75">
      <c r="K101" s="22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1:53" ht="15.75">
      <c r="K102" s="2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1:53" ht="15.75">
      <c r="K103" s="22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1:53" ht="15.75">
      <c r="K104" s="22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1:53" ht="15.75">
      <c r="K105" s="22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1:53" ht="15.75">
      <c r="K106" s="22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1:53" ht="15.75">
      <c r="K107" s="22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1:53" ht="15.75">
      <c r="K108" s="2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1:53" ht="15.75">
      <c r="K109" s="22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1:53" ht="15.75">
      <c r="K110" s="22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1:53" ht="15.75">
      <c r="K111" s="22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1:53" ht="15.75">
      <c r="K112" s="22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1:53" ht="15.75">
      <c r="K113" s="22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1:53" ht="15.75">
      <c r="K114" s="22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1:53" ht="15.75">
      <c r="K115" s="22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1:53" ht="15.75">
      <c r="K116" s="2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1:53" ht="15.75">
      <c r="K117" s="22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</row>
    <row r="118" spans="11:53" ht="15.75">
      <c r="K118" s="22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1:53" ht="15.75">
      <c r="K119" s="22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1:53" ht="15.75">
      <c r="K120" s="22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1:53" ht="15.75">
      <c r="K121" s="22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1:53" ht="15.75">
      <c r="K122" s="2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1:53" ht="15.75">
      <c r="K123" s="22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4" spans="11:53" ht="15.75">
      <c r="K124" s="22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1:53" ht="15.75">
      <c r="K125" s="2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1:53" ht="15.75">
      <c r="K126" s="22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1:53" ht="15.75">
      <c r="K127" s="22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1:53" ht="15.75">
      <c r="K128" s="22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1:53" ht="15.75">
      <c r="K129" s="22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</row>
    <row r="130" spans="11:53" ht="15.75">
      <c r="K130" s="22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</row>
    <row r="131" spans="11:53" ht="15.75">
      <c r="K131" s="22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1:53" ht="15.75">
      <c r="K132" s="22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1:53" ht="15.75">
      <c r="K133" s="22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</row>
    <row r="134" spans="11:53" ht="15.75">
      <c r="K134" s="22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</row>
    <row r="135" spans="11:53" ht="15.75">
      <c r="K135" s="22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1:53" ht="15.75">
      <c r="K136" s="22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</row>
    <row r="137" spans="11:53" ht="15.75">
      <c r="K137" s="22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</row>
    <row r="138" spans="11:53" ht="15.75">
      <c r="K138" s="2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1:53" ht="15.75">
      <c r="K139" s="22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2:53" ht="15.75">
      <c r="B140" s="118"/>
      <c r="C140" s="118"/>
      <c r="D140" s="6"/>
      <c r="E140" s="6"/>
      <c r="F140" s="6"/>
      <c r="G140" s="6"/>
      <c r="K140" s="22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2:53" ht="15.75">
      <c r="B141" s="118"/>
      <c r="C141" s="118"/>
      <c r="D141" s="6"/>
      <c r="E141" s="6"/>
      <c r="F141" s="6"/>
      <c r="G141" s="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</row>
    <row r="142" spans="2:53" ht="15.75">
      <c r="B142" s="118"/>
      <c r="C142" s="118"/>
      <c r="D142" s="6"/>
      <c r="E142" s="6"/>
      <c r="F142" s="6"/>
      <c r="G142" s="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2:53" ht="15.75">
      <c r="B143" s="118"/>
      <c r="C143" s="118"/>
      <c r="D143" s="6"/>
      <c r="E143" s="6"/>
      <c r="F143" s="6"/>
      <c r="G143" s="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2:53" ht="15.75">
      <c r="B144" s="118"/>
      <c r="C144" s="118"/>
      <c r="D144" s="6"/>
      <c r="E144" s="6"/>
      <c r="F144" s="6"/>
      <c r="G144" s="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14:53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14:53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14:53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</row>
    <row r="148" spans="14:53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</row>
    <row r="149" spans="14:53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4:53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</row>
    <row r="151" spans="14:53" ht="76.5" customHeight="1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</row>
    <row r="152" spans="14:53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</row>
  </sheetData>
  <sheetProtection/>
  <mergeCells count="59">
    <mergeCell ref="B56:B58"/>
    <mergeCell ref="B31:B32"/>
    <mergeCell ref="A38:A39"/>
    <mergeCell ref="C34:C37"/>
    <mergeCell ref="B33:B37"/>
    <mergeCell ref="A33:A37"/>
    <mergeCell ref="C57:C58"/>
    <mergeCell ref="B38:B39"/>
    <mergeCell ref="A40:A42"/>
    <mergeCell ref="G4:M4"/>
    <mergeCell ref="A13:A15"/>
    <mergeCell ref="B13:B15"/>
    <mergeCell ref="A10:A12"/>
    <mergeCell ref="A73:A75"/>
    <mergeCell ref="B73:B75"/>
    <mergeCell ref="B63:B65"/>
    <mergeCell ref="A66:A68"/>
    <mergeCell ref="B66:B68"/>
    <mergeCell ref="A69:A72"/>
    <mergeCell ref="B140:C144"/>
    <mergeCell ref="B78:C78"/>
    <mergeCell ref="B20:B26"/>
    <mergeCell ref="A20:A26"/>
    <mergeCell ref="A63:A65"/>
    <mergeCell ref="A43:A46"/>
    <mergeCell ref="B76:B77"/>
    <mergeCell ref="A76:A77"/>
    <mergeCell ref="B69:B72"/>
    <mergeCell ref="C50:C51"/>
    <mergeCell ref="C70:C72"/>
    <mergeCell ref="B10:B11"/>
    <mergeCell ref="A27:A28"/>
    <mergeCell ref="B27:B28"/>
    <mergeCell ref="A29:A30"/>
    <mergeCell ref="B29:B30"/>
    <mergeCell ref="A31:A32"/>
    <mergeCell ref="A47:A48"/>
    <mergeCell ref="C67:C68"/>
    <mergeCell ref="A56:A58"/>
    <mergeCell ref="I1:M1"/>
    <mergeCell ref="A59:A60"/>
    <mergeCell ref="B59:B60"/>
    <mergeCell ref="A61:A62"/>
    <mergeCell ref="B61:B62"/>
    <mergeCell ref="B47:B48"/>
    <mergeCell ref="A52:A53"/>
    <mergeCell ref="B52:B53"/>
    <mergeCell ref="G2:M2"/>
    <mergeCell ref="G3:M3"/>
    <mergeCell ref="A54:A55"/>
    <mergeCell ref="B54:B55"/>
    <mergeCell ref="C18:C19"/>
    <mergeCell ref="A6:M6"/>
    <mergeCell ref="B49:B51"/>
    <mergeCell ref="A49:A51"/>
    <mergeCell ref="A16:A19"/>
    <mergeCell ref="B16:B19"/>
    <mergeCell ref="B40:B42"/>
    <mergeCell ref="B43:B46"/>
  </mergeCells>
  <printOptions/>
  <pageMargins left="0.5905511811023623" right="0.1968503937007874" top="0.1968503937007874" bottom="0.1968503937007874" header="0.11811023622047245" footer="0.1968503937007874"/>
  <pageSetup fitToHeight="0" fitToWidth="1" horizontalDpi="600" verticalDpi="600" orientation="portrait" paperSize="9" scale="53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budg_5</cp:lastModifiedBy>
  <cp:lastPrinted>2015-05-07T02:37:52Z</cp:lastPrinted>
  <dcterms:created xsi:type="dcterms:W3CDTF">2007-11-13T02:55:22Z</dcterms:created>
  <dcterms:modified xsi:type="dcterms:W3CDTF">2015-05-13T03:26:57Z</dcterms:modified>
  <cp:category/>
  <cp:version/>
  <cp:contentType/>
  <cp:contentStatus/>
</cp:coreProperties>
</file>